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trlProps/ctrlProp2.xml" ContentType="application/vnd.ms-excel.controlproperties+xml"/>
  <Override PartName="/xl/drawings/drawing3.xml" ContentType="application/vnd.openxmlformats-officedocument.drawing+xml"/>
  <Override PartName="/xl/ctrlProps/ctrlProp3.xml" ContentType="application/vnd.ms-excel.controlproperties+xml"/>
  <Override PartName="/xl/drawings/drawing4.xml" ContentType="application/vnd.openxmlformats-officedocument.drawing+xml"/>
  <Override PartName="/xl/ctrlProps/ctrlProp4.xml" ContentType="application/vnd.ms-excel.controlproperties+xml"/>
  <Override PartName="/xl/drawings/drawing5.xml" ContentType="application/vnd.openxmlformats-officedocument.drawing+xml"/>
  <Override PartName="/xl/ctrlProps/ctrlProp5.xml" ContentType="application/vnd.ms-excel.controlproperties+xml"/>
  <Override PartName="/xl/drawings/drawing6.xml" ContentType="application/vnd.openxmlformats-officedocument.drawing+xml"/>
  <Override PartName="/xl/ctrlProps/ctrlProp6.xml" ContentType="application/vnd.ms-excel.controlproperties+xml"/>
  <Override PartName="/xl/drawings/drawing7.xml" ContentType="application/vnd.openxmlformats-officedocument.drawing+xml"/>
  <Override PartName="/xl/ctrlProps/ctrlProp7.xml" ContentType="application/vnd.ms-excel.controlproperties+xml"/>
  <Override PartName="/xl/drawings/drawing8.xml" ContentType="application/vnd.openxmlformats-officedocument.drawing+xml"/>
  <Override PartName="/xl/ctrlProps/ctrlProp8.xml" ContentType="application/vnd.ms-excel.controlproperties+xml"/>
  <Override PartName="/xl/drawings/drawing9.xml" ContentType="application/vnd.openxmlformats-officedocument.drawing+xml"/>
  <Override PartName="/xl/ctrlProps/ctrlProp9.xml" ContentType="application/vnd.ms-excel.controlproperties+xml"/>
  <Override PartName="/xl/drawings/drawing10.xml" ContentType="application/vnd.openxmlformats-officedocument.drawing+xml"/>
  <Override PartName="/xl/ctrlProps/ctrlProp10.xml" ContentType="application/vnd.ms-excel.controlproperties+xml"/>
  <Override PartName="/xl/drawings/drawing11.xml" ContentType="application/vnd.openxmlformats-officedocument.drawing+xml"/>
  <Override PartName="/xl/ctrlProps/ctrlProp11.xml" ContentType="application/vnd.ms-excel.controlproperties+xml"/>
  <Override PartName="/xl/drawings/drawing12.xml" ContentType="application/vnd.openxmlformats-officedocument.drawing+xml"/>
  <Override PartName="/xl/ctrlProps/ctrlProp12.xml" ContentType="application/vnd.ms-excel.controlproperties+xml"/>
  <Override PartName="/xl/drawings/drawing13.xml" ContentType="application/vnd.openxmlformats-officedocument.drawing+xml"/>
  <Override PartName="/xl/ctrlProps/ctrlProp13.xml" ContentType="application/vnd.ms-excel.controlproperties+xml"/>
  <Override PartName="/xl/drawings/drawing14.xml" ContentType="application/vnd.openxmlformats-officedocument.drawing+xml"/>
  <Override PartName="/xl/ctrlProps/ctrlProp14.xml" ContentType="application/vnd.ms-excel.controlproperties+xml"/>
  <Override PartName="/xl/drawings/drawing15.xml" ContentType="application/vnd.openxmlformats-officedocument.drawing+xml"/>
  <Override PartName="/xl/ctrlProps/ctrlProp15.xml" ContentType="application/vnd.ms-excel.controlproperties+xml"/>
  <Override PartName="/xl/drawings/drawing16.xml" ContentType="application/vnd.openxmlformats-officedocument.drawing+xml"/>
  <Override PartName="/xl/ctrlProps/ctrlProp16.xml" ContentType="application/vnd.ms-excel.controlproperties+xml"/>
  <Override PartName="/xl/drawings/drawing17.xml" ContentType="application/vnd.openxmlformats-officedocument.drawing+xml"/>
  <Override PartName="/xl/ctrlProps/ctrlProp17.xml" ContentType="application/vnd.ms-excel.controlproperties+xml"/>
  <Override PartName="/xl/drawings/drawing18.xml" ContentType="application/vnd.openxmlformats-officedocument.drawing+xml"/>
  <Override PartName="/xl/ctrlProps/ctrlProp18.xml" ContentType="application/vnd.ms-excel.controlproperties+xml"/>
  <Override PartName="/xl/drawings/drawing19.xml" ContentType="application/vnd.openxmlformats-officedocument.drawing+xml"/>
  <Override PartName="/xl/ctrlProps/ctrlProp19.xml" ContentType="application/vnd.ms-excel.controlproperties+xml"/>
  <Override PartName="/xl/drawings/drawing20.xml" ContentType="application/vnd.openxmlformats-officedocument.drawing+xml"/>
  <Override PartName="/xl/ctrlProps/ctrlProp20.xml" ContentType="application/vnd.ms-excel.controlproperties+xml"/>
  <Override PartName="/xl/drawings/drawing21.xml" ContentType="application/vnd.openxmlformats-officedocument.drawing+xml"/>
  <Override PartName="/xl/ctrlProps/ctrlProp21.xml" ContentType="application/vnd.ms-excel.controlproperties+xml"/>
  <Override PartName="/xl/drawings/drawing22.xml" ContentType="application/vnd.openxmlformats-officedocument.drawing+xml"/>
  <Override PartName="/xl/ctrlProps/ctrlProp22.xml" ContentType="application/vnd.ms-excel.controlproperties+xml"/>
  <Override PartName="/xl/drawings/drawing23.xml" ContentType="application/vnd.openxmlformats-officedocument.drawing+xml"/>
  <Override PartName="/xl/ctrlProps/ctrlProp23.xml" ContentType="application/vnd.ms-excel.controlproperties+xml"/>
  <Override PartName="/xl/drawings/drawing24.xml" ContentType="application/vnd.openxmlformats-officedocument.drawing+xml"/>
  <Override PartName="/xl/ctrlProps/ctrlProp24.xml" ContentType="application/vnd.ms-excel.controlproperties+xml"/>
  <Override PartName="/xl/drawings/drawing25.xml" ContentType="application/vnd.openxmlformats-officedocument.drawing+xml"/>
  <Override PartName="/xl/ctrlProps/ctrlProp25.xml" ContentType="application/vnd.ms-excel.controlproperties+xml"/>
  <Override PartName="/xl/drawings/drawing26.xml" ContentType="application/vnd.openxmlformats-officedocument.drawing+xml"/>
  <Override PartName="/xl/ctrlProps/ctrlProp26.xml" ContentType="application/vnd.ms-excel.controlproperties+xml"/>
  <Override PartName="/xl/drawings/drawing27.xml" ContentType="application/vnd.openxmlformats-officedocument.drawing+xml"/>
  <Override PartName="/xl/ctrlProps/ctrlProp27.xml" ContentType="application/vnd.ms-excel.controlproperties+xml"/>
  <Override PartName="/xl/drawings/drawing28.xml" ContentType="application/vnd.openxmlformats-officedocument.drawing+xml"/>
  <Override PartName="/xl/ctrlProps/ctrlProp28.xml" ContentType="application/vnd.ms-excel.controlproperties+xml"/>
  <Override PartName="/xl/drawings/drawing29.xml" ContentType="application/vnd.openxmlformats-officedocument.drawing+xml"/>
  <Override PartName="/xl/ctrlProps/ctrlProp29.xml" ContentType="application/vnd.ms-excel.controlproperties+xml"/>
  <Override PartName="/xl/drawings/drawing30.xml" ContentType="application/vnd.openxmlformats-officedocument.drawing+xml"/>
  <Override PartName="/xl/ctrlProps/ctrlProp30.xml" ContentType="application/vnd.ms-excel.controlproperties+xml"/>
  <Override PartName="/xl/drawings/drawing31.xml" ContentType="application/vnd.openxmlformats-officedocument.drawing+xml"/>
  <Override PartName="/xl/ctrlProps/ctrlProp31.xml" ContentType="application/vnd.ms-excel.controlproperties+xml"/>
  <Override PartName="/xl/drawings/drawing32.xml" ContentType="application/vnd.openxmlformats-officedocument.drawing+xml"/>
  <Override PartName="/xl/ctrlProps/ctrlProp32.xml" ContentType="application/vnd.ms-excel.controlproperties+xml"/>
  <Override PartName="/xl/drawings/drawing33.xml" ContentType="application/vnd.openxmlformats-officedocument.drawing+xml"/>
  <Override PartName="/xl/ctrlProps/ctrlProp33.xml" ContentType="application/vnd.ms-excel.controlproperties+xml"/>
  <Override PartName="/xl/drawings/drawing34.xml" ContentType="application/vnd.openxmlformats-officedocument.drawing+xml"/>
  <Override PartName="/xl/ctrlProps/ctrlProp34.xml" ContentType="application/vnd.ms-excel.controlproperties+xml"/>
  <Override PartName="/xl/drawings/drawing35.xml" ContentType="application/vnd.openxmlformats-officedocument.drawing+xml"/>
  <Override PartName="/xl/ctrlProps/ctrlProp35.xml" ContentType="application/vnd.ms-excel.controlproperties+xml"/>
  <Override PartName="/xl/drawings/drawing36.xml" ContentType="application/vnd.openxmlformats-officedocument.drawing+xml"/>
  <Override PartName="/xl/ctrlProps/ctrlProp36.xml" ContentType="application/vnd.ms-excel.controlproperties+xml"/>
  <Override PartName="/xl/drawings/drawing37.xml" ContentType="application/vnd.openxmlformats-officedocument.drawing+xml"/>
  <Override PartName="/xl/ctrlProps/ctrlProp37.xml" ContentType="application/vnd.ms-excel.controlproperties+xml"/>
  <Override PartName="/xl/drawings/drawing38.xml" ContentType="application/vnd.openxmlformats-officedocument.drawing+xml"/>
  <Override PartName="/xl/ctrlProps/ctrlProp38.xml" ContentType="application/vnd.ms-excel.controlproperties+xml"/>
  <Override PartName="/xl/drawings/drawing39.xml" ContentType="application/vnd.openxmlformats-officedocument.drawing+xml"/>
  <Override PartName="/xl/ctrlProps/ctrlProp39.xml" ContentType="application/vnd.ms-excel.controlproperties+xml"/>
  <Override PartName="/xl/drawings/drawing40.xml" ContentType="application/vnd.openxmlformats-officedocument.drawing+xml"/>
  <Override PartName="/xl/ctrlProps/ctrlProp4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Kadesh T Bailey\Downloads\"/>
    </mc:Choice>
  </mc:AlternateContent>
  <xr:revisionPtr revIDLastSave="0" documentId="13_ncr:1_{37752F9A-A35B-47D3-9976-5B2224B878C0}" xr6:coauthVersionLast="47" xr6:coauthVersionMax="47" xr10:uidLastSave="{00000000-0000-0000-0000-000000000000}"/>
  <bookViews>
    <workbookView xWindow="-108" yWindow="-108" windowWidth="23256" windowHeight="14016" tabRatio="913" activeTab="1" xr2:uid="{00000000-000D-0000-FFFF-FFFF00000000}"/>
  </bookViews>
  <sheets>
    <sheet name="READ_THIS_FIRST" sheetId="13" r:id="rId1"/>
    <sheet name="Page01" sheetId="1" r:id="rId2"/>
    <sheet name="Page02" sheetId="14" r:id="rId3"/>
    <sheet name="Page03" sheetId="15" r:id="rId4"/>
    <sheet name="Page04" sheetId="16" r:id="rId5"/>
    <sheet name="Page05" sheetId="17" r:id="rId6"/>
    <sheet name="Page06" sheetId="18" r:id="rId7"/>
    <sheet name="Page07" sheetId="19" r:id="rId8"/>
    <sheet name="Page08" sheetId="20" r:id="rId9"/>
    <sheet name="Page09" sheetId="21" r:id="rId10"/>
    <sheet name="Page10" sheetId="22" r:id="rId11"/>
    <sheet name="Page11" sheetId="23" r:id="rId12"/>
    <sheet name="Page12" sheetId="24" r:id="rId13"/>
    <sheet name="Page13" sheetId="25" r:id="rId14"/>
    <sheet name="Page14" sheetId="26" r:id="rId15"/>
    <sheet name="Page15" sheetId="27" r:id="rId16"/>
    <sheet name="Page16" sheetId="28" r:id="rId17"/>
    <sheet name="Page17" sheetId="29" r:id="rId18"/>
    <sheet name="Page18" sheetId="30" r:id="rId19"/>
    <sheet name="Page19" sheetId="31" r:id="rId20"/>
    <sheet name="Page20" sheetId="32" r:id="rId21"/>
    <sheet name="Page21" sheetId="33" r:id="rId22"/>
    <sheet name="Page22" sheetId="34" r:id="rId23"/>
    <sheet name="Page23" sheetId="35" r:id="rId24"/>
    <sheet name="Page24" sheetId="36" r:id="rId25"/>
    <sheet name="Page25" sheetId="37" r:id="rId26"/>
    <sheet name="Page26" sheetId="38" r:id="rId27"/>
    <sheet name="Page27" sheetId="39" r:id="rId28"/>
    <sheet name="Page28" sheetId="40" r:id="rId29"/>
    <sheet name="Page29" sheetId="41" r:id="rId30"/>
    <sheet name="Page30" sheetId="42" r:id="rId31"/>
    <sheet name="Page31" sheetId="43" r:id="rId32"/>
    <sheet name="Page32" sheetId="44" r:id="rId33"/>
    <sheet name="Page33" sheetId="45" r:id="rId34"/>
    <sheet name="Page34" sheetId="46" r:id="rId35"/>
    <sheet name="Page35" sheetId="47" r:id="rId36"/>
    <sheet name="Page36" sheetId="48" r:id="rId37"/>
    <sheet name="Page37" sheetId="49" r:id="rId38"/>
    <sheet name="Page38" sheetId="50" r:id="rId39"/>
    <sheet name="Page39" sheetId="51" r:id="rId40"/>
    <sheet name="Page40" sheetId="52" r:id="rId41"/>
  </sheets>
  <definedNames>
    <definedName name="_xlnm.Print_Area" localSheetId="1">Page01!$A$1:$O$36</definedName>
    <definedName name="_xlnm.Print_Area" localSheetId="2">Page02!$A$1:$O$36</definedName>
    <definedName name="_xlnm.Print_Area" localSheetId="3">Page03!$A$1:$O$36</definedName>
    <definedName name="_xlnm.Print_Area" localSheetId="4">Page04!$A$1:$O$36</definedName>
    <definedName name="_xlnm.Print_Area" localSheetId="5">Page05!$A$1:$O$36</definedName>
    <definedName name="_xlnm.Print_Area" localSheetId="6">Page06!$A$1:$O$36</definedName>
    <definedName name="_xlnm.Print_Area" localSheetId="7">Page07!$A$1:$O$36</definedName>
    <definedName name="_xlnm.Print_Area" localSheetId="8">Page08!$A$1:$O$36</definedName>
    <definedName name="_xlnm.Print_Area" localSheetId="9">Page09!$A$1:$O$36</definedName>
    <definedName name="_xlnm.Print_Area" localSheetId="10">Page10!$A$1:$O$36</definedName>
    <definedName name="_xlnm.Print_Area" localSheetId="11">Page11!$A$1:$O$36</definedName>
    <definedName name="_xlnm.Print_Area" localSheetId="12">Page12!$A$1:$O$36</definedName>
    <definedName name="_xlnm.Print_Area" localSheetId="13">Page13!$A$1:$O$36</definedName>
    <definedName name="_xlnm.Print_Area" localSheetId="14">Page14!$A$1:$O$36</definedName>
    <definedName name="_xlnm.Print_Area" localSheetId="15">Page15!$A$1:$O$36</definedName>
    <definedName name="_xlnm.Print_Area" localSheetId="16">Page16!$A$1:$O$36</definedName>
    <definedName name="_xlnm.Print_Area" localSheetId="17">Page17!$A$1:$O$36</definedName>
    <definedName name="_xlnm.Print_Area" localSheetId="18">Page18!$A$1:$O$36</definedName>
    <definedName name="_xlnm.Print_Area" localSheetId="19">Page19!$A$1:$O$36</definedName>
    <definedName name="_xlnm.Print_Area" localSheetId="20">Page20!$A$1:$O$36</definedName>
    <definedName name="_xlnm.Print_Area" localSheetId="21">Page21!$A$1:$O$36</definedName>
    <definedName name="_xlnm.Print_Area" localSheetId="22">Page22!$A$1:$O$36</definedName>
    <definedName name="_xlnm.Print_Area" localSheetId="23">Page23!$A$1:$O$36</definedName>
    <definedName name="_xlnm.Print_Area" localSheetId="24">Page24!$A$1:$O$36</definedName>
    <definedName name="_xlnm.Print_Area" localSheetId="25">Page25!$A$1:$O$36</definedName>
    <definedName name="_xlnm.Print_Area" localSheetId="26">Page26!$A$1:$O$36</definedName>
    <definedName name="_xlnm.Print_Area" localSheetId="27">Page27!$A$1:$O$36</definedName>
    <definedName name="_xlnm.Print_Area" localSheetId="28">Page28!$A$1:$O$36</definedName>
    <definedName name="_xlnm.Print_Area" localSheetId="29">Page29!$A$1:$O$36</definedName>
    <definedName name="_xlnm.Print_Area" localSheetId="30">Page30!$A$1:$O$36</definedName>
    <definedName name="_xlnm.Print_Area" localSheetId="31">Page31!$A$1:$O$36</definedName>
    <definedName name="_xlnm.Print_Area" localSheetId="32">Page32!$A$1:$O$36</definedName>
    <definedName name="_xlnm.Print_Area" localSheetId="33">Page33!$A$1:$O$36</definedName>
    <definedName name="_xlnm.Print_Area" localSheetId="34">Page34!$A$1:$O$36</definedName>
    <definedName name="_xlnm.Print_Area" localSheetId="35">Page35!$A$1:$O$36</definedName>
    <definedName name="_xlnm.Print_Area" localSheetId="36">Page36!$A$1:$O$36</definedName>
    <definedName name="_xlnm.Print_Area" localSheetId="37">Page37!$A$1:$O$36</definedName>
    <definedName name="_xlnm.Print_Area" localSheetId="38">Page38!$A$1:$O$36</definedName>
    <definedName name="_xlnm.Print_Area" localSheetId="39">Page39!$A$1:$O$36</definedName>
    <definedName name="_xlnm.Print_Area" localSheetId="40">Page40!$A$1:$O$36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3" i="52" l="1"/>
  <c r="J33" i="52"/>
  <c r="K33" i="51"/>
  <c r="J33" i="51"/>
  <c r="K33" i="50"/>
  <c r="J33" i="50"/>
  <c r="K33" i="49"/>
  <c r="J33" i="49"/>
  <c r="K33" i="48"/>
  <c r="J33" i="48"/>
  <c r="K33" i="47"/>
  <c r="J33" i="47"/>
  <c r="K33" i="46"/>
  <c r="J33" i="46"/>
  <c r="K33" i="45"/>
  <c r="J33" i="45"/>
  <c r="K33" i="44"/>
  <c r="J33" i="44"/>
  <c r="K33" i="43"/>
  <c r="J33" i="43"/>
  <c r="K33" i="42"/>
  <c r="J33" i="42"/>
  <c r="K33" i="41"/>
  <c r="J33" i="41"/>
  <c r="K33" i="40"/>
  <c r="J33" i="40"/>
  <c r="K33" i="39"/>
  <c r="J33" i="39"/>
  <c r="K33" i="38"/>
  <c r="J33" i="38"/>
  <c r="K33" i="37"/>
  <c r="J33" i="37"/>
  <c r="K33" i="36"/>
  <c r="J33" i="36"/>
  <c r="K33" i="35"/>
  <c r="J33" i="35"/>
  <c r="K33" i="34"/>
  <c r="J33" i="34"/>
  <c r="K33" i="33"/>
  <c r="J33" i="33"/>
  <c r="J33" i="32"/>
  <c r="J33" i="31"/>
  <c r="J33" i="30"/>
  <c r="J33" i="29"/>
  <c r="J33" i="28"/>
  <c r="J33" i="27"/>
  <c r="J33" i="26"/>
  <c r="J33" i="25"/>
  <c r="J33" i="24"/>
  <c r="J33" i="23"/>
  <c r="L34" i="52"/>
  <c r="J32" i="52"/>
  <c r="I32" i="52"/>
  <c r="H32" i="52"/>
  <c r="G32" i="52"/>
  <c r="K32" i="52" s="1"/>
  <c r="F32" i="52"/>
  <c r="J31" i="52"/>
  <c r="I31" i="52"/>
  <c r="H31" i="52"/>
  <c r="G31" i="52"/>
  <c r="F31" i="52"/>
  <c r="K31" i="52" s="1"/>
  <c r="M30" i="52"/>
  <c r="K30" i="52"/>
  <c r="L30" i="52" s="1"/>
  <c r="K29" i="52"/>
  <c r="J29" i="52"/>
  <c r="I29" i="52"/>
  <c r="H29" i="52"/>
  <c r="G29" i="52"/>
  <c r="F29" i="52"/>
  <c r="J28" i="52"/>
  <c r="I28" i="52"/>
  <c r="H28" i="52"/>
  <c r="G28" i="52"/>
  <c r="F28" i="52"/>
  <c r="K28" i="52" s="1"/>
  <c r="L29" i="52" s="1"/>
  <c r="M27" i="52"/>
  <c r="K27" i="52"/>
  <c r="L27" i="52" s="1"/>
  <c r="J26" i="52"/>
  <c r="I26" i="52"/>
  <c r="H26" i="52"/>
  <c r="G26" i="52"/>
  <c r="F26" i="52"/>
  <c r="K26" i="52" s="1"/>
  <c r="J25" i="52"/>
  <c r="I25" i="52"/>
  <c r="K25" i="52" s="1"/>
  <c r="L26" i="52" s="1"/>
  <c r="H25" i="52"/>
  <c r="G25" i="52"/>
  <c r="F25" i="52"/>
  <c r="M24" i="52"/>
  <c r="K24" i="52"/>
  <c r="L24" i="52" s="1"/>
  <c r="J23" i="52"/>
  <c r="I23" i="52"/>
  <c r="H23" i="52"/>
  <c r="G23" i="52"/>
  <c r="K23" i="52" s="1"/>
  <c r="F23" i="52"/>
  <c r="K22" i="52"/>
  <c r="L23" i="52" s="1"/>
  <c r="J22" i="52"/>
  <c r="I22" i="52"/>
  <c r="H22" i="52"/>
  <c r="G22" i="52"/>
  <c r="F22" i="52"/>
  <c r="M21" i="52"/>
  <c r="K21" i="52"/>
  <c r="L21" i="52" s="1"/>
  <c r="K20" i="52"/>
  <c r="J20" i="52"/>
  <c r="I20" i="52"/>
  <c r="H20" i="52"/>
  <c r="G20" i="52"/>
  <c r="F20" i="52"/>
  <c r="J19" i="52"/>
  <c r="I19" i="52"/>
  <c r="H19" i="52"/>
  <c r="G19" i="52"/>
  <c r="F19" i="52"/>
  <c r="K19" i="52" s="1"/>
  <c r="L20" i="52" s="1"/>
  <c r="M18" i="52"/>
  <c r="K18" i="52"/>
  <c r="L18" i="52" s="1"/>
  <c r="J17" i="52"/>
  <c r="I17" i="52"/>
  <c r="H17" i="52"/>
  <c r="G17" i="52"/>
  <c r="F17" i="52"/>
  <c r="K17" i="52" s="1"/>
  <c r="J16" i="52"/>
  <c r="I16" i="52"/>
  <c r="K16" i="52" s="1"/>
  <c r="H16" i="52"/>
  <c r="G16" i="52"/>
  <c r="F16" i="52"/>
  <c r="M15" i="52"/>
  <c r="K15" i="52"/>
  <c r="L15" i="52" s="1"/>
  <c r="J14" i="52"/>
  <c r="I14" i="52"/>
  <c r="H14" i="52"/>
  <c r="G14" i="52"/>
  <c r="K14" i="52" s="1"/>
  <c r="F14" i="52"/>
  <c r="K13" i="52"/>
  <c r="J13" i="52"/>
  <c r="I13" i="52"/>
  <c r="H13" i="52"/>
  <c r="G13" i="52"/>
  <c r="F13" i="52"/>
  <c r="M12" i="52"/>
  <c r="K12" i="52"/>
  <c r="L12" i="52" s="1"/>
  <c r="K11" i="52"/>
  <c r="J11" i="52"/>
  <c r="I11" i="52"/>
  <c r="H11" i="52"/>
  <c r="G11" i="52"/>
  <c r="F11" i="52"/>
  <c r="J10" i="52"/>
  <c r="I10" i="52"/>
  <c r="H10" i="52"/>
  <c r="G10" i="52"/>
  <c r="F10" i="52"/>
  <c r="K10" i="52" s="1"/>
  <c r="L11" i="52" s="1"/>
  <c r="M9" i="52"/>
  <c r="K9" i="52"/>
  <c r="BA2" i="52"/>
  <c r="AX2" i="52"/>
  <c r="F8" i="52" s="1"/>
  <c r="G8" i="52" s="1"/>
  <c r="H8" i="52" s="1"/>
  <c r="I8" i="52" s="1"/>
  <c r="J8" i="52" s="1"/>
  <c r="L34" i="51"/>
  <c r="J32" i="51"/>
  <c r="I32" i="51"/>
  <c r="H32" i="51"/>
  <c r="G32" i="51"/>
  <c r="F32" i="51"/>
  <c r="K32" i="51" s="1"/>
  <c r="K31" i="51"/>
  <c r="L32" i="51" s="1"/>
  <c r="J31" i="51"/>
  <c r="I31" i="51"/>
  <c r="H31" i="51"/>
  <c r="G31" i="51"/>
  <c r="F31" i="51"/>
  <c r="M30" i="51"/>
  <c r="K30" i="51"/>
  <c r="L30" i="51" s="1"/>
  <c r="K29" i="51"/>
  <c r="J29" i="51"/>
  <c r="I29" i="51"/>
  <c r="H29" i="51"/>
  <c r="G29" i="51"/>
  <c r="F29" i="51"/>
  <c r="J28" i="51"/>
  <c r="I28" i="51"/>
  <c r="H28" i="51"/>
  <c r="G28" i="51"/>
  <c r="F28" i="51"/>
  <c r="K28" i="51" s="1"/>
  <c r="L29" i="51" s="1"/>
  <c r="M27" i="51"/>
  <c r="K27" i="51"/>
  <c r="L27" i="51" s="1"/>
  <c r="J26" i="51"/>
  <c r="I26" i="51"/>
  <c r="H26" i="51"/>
  <c r="G26" i="51"/>
  <c r="F26" i="51"/>
  <c r="K26" i="51" s="1"/>
  <c r="J25" i="51"/>
  <c r="I25" i="51"/>
  <c r="K25" i="51" s="1"/>
  <c r="H25" i="51"/>
  <c r="G25" i="51"/>
  <c r="F25" i="51"/>
  <c r="M24" i="51"/>
  <c r="K24" i="51"/>
  <c r="L24" i="51" s="1"/>
  <c r="J23" i="51"/>
  <c r="I23" i="51"/>
  <c r="H23" i="51"/>
  <c r="G23" i="51"/>
  <c r="F23" i="51"/>
  <c r="K23" i="51" s="1"/>
  <c r="K22" i="51"/>
  <c r="J22" i="51"/>
  <c r="I22" i="51"/>
  <c r="H22" i="51"/>
  <c r="G22" i="51"/>
  <c r="F22" i="51"/>
  <c r="M21" i="51"/>
  <c r="K21" i="51"/>
  <c r="L21" i="51" s="1"/>
  <c r="K20" i="51"/>
  <c r="J20" i="51"/>
  <c r="I20" i="51"/>
  <c r="H20" i="51"/>
  <c r="G20" i="51"/>
  <c r="F20" i="51"/>
  <c r="J19" i="51"/>
  <c r="I19" i="51"/>
  <c r="H19" i="51"/>
  <c r="G19" i="51"/>
  <c r="F19" i="51"/>
  <c r="K19" i="51" s="1"/>
  <c r="L20" i="51" s="1"/>
  <c r="M18" i="51"/>
  <c r="K18" i="51"/>
  <c r="L18" i="51" s="1"/>
  <c r="J17" i="51"/>
  <c r="I17" i="51"/>
  <c r="H17" i="51"/>
  <c r="G17" i="51"/>
  <c r="F17" i="51"/>
  <c r="K17" i="51" s="1"/>
  <c r="J16" i="51"/>
  <c r="I16" i="51"/>
  <c r="K16" i="51" s="1"/>
  <c r="L17" i="51" s="1"/>
  <c r="H16" i="51"/>
  <c r="G16" i="51"/>
  <c r="F16" i="51"/>
  <c r="M15" i="51"/>
  <c r="K15" i="51"/>
  <c r="L15" i="51" s="1"/>
  <c r="J14" i="51"/>
  <c r="I14" i="51"/>
  <c r="H14" i="51"/>
  <c r="G14" i="51"/>
  <c r="F14" i="51"/>
  <c r="K14" i="51" s="1"/>
  <c r="K13" i="51"/>
  <c r="J13" i="51"/>
  <c r="I13" i="51"/>
  <c r="H13" i="51"/>
  <c r="G13" i="51"/>
  <c r="F13" i="51"/>
  <c r="M12" i="51"/>
  <c r="K12" i="51"/>
  <c r="L12" i="51" s="1"/>
  <c r="K11" i="51"/>
  <c r="J11" i="51"/>
  <c r="I11" i="51"/>
  <c r="H11" i="51"/>
  <c r="G11" i="51"/>
  <c r="F11" i="51"/>
  <c r="J10" i="51"/>
  <c r="I10" i="51"/>
  <c r="H10" i="51"/>
  <c r="G10" i="51"/>
  <c r="F10" i="51"/>
  <c r="K10" i="51" s="1"/>
  <c r="L11" i="51" s="1"/>
  <c r="M9" i="51"/>
  <c r="K9" i="51"/>
  <c r="BA2" i="51"/>
  <c r="AX2" i="51"/>
  <c r="F8" i="51" s="1"/>
  <c r="G8" i="51" s="1"/>
  <c r="H8" i="51" s="1"/>
  <c r="I8" i="51" s="1"/>
  <c r="J8" i="51" s="1"/>
  <c r="L34" i="50"/>
  <c r="J32" i="50"/>
  <c r="I32" i="50"/>
  <c r="H32" i="50"/>
  <c r="G32" i="50"/>
  <c r="F32" i="50"/>
  <c r="K32" i="50" s="1"/>
  <c r="K31" i="50"/>
  <c r="L32" i="50" s="1"/>
  <c r="J31" i="50"/>
  <c r="I31" i="50"/>
  <c r="H31" i="50"/>
  <c r="G31" i="50"/>
  <c r="F31" i="50"/>
  <c r="M30" i="50"/>
  <c r="K30" i="50"/>
  <c r="L30" i="50" s="1"/>
  <c r="J29" i="50"/>
  <c r="I29" i="50"/>
  <c r="K29" i="50" s="1"/>
  <c r="H29" i="50"/>
  <c r="G29" i="50"/>
  <c r="F29" i="50"/>
  <c r="J28" i="50"/>
  <c r="I28" i="50"/>
  <c r="H28" i="50"/>
  <c r="G28" i="50"/>
  <c r="F28" i="50"/>
  <c r="K28" i="50" s="1"/>
  <c r="L29" i="50" s="1"/>
  <c r="M27" i="50"/>
  <c r="K27" i="50"/>
  <c r="L27" i="50" s="1"/>
  <c r="J26" i="50"/>
  <c r="I26" i="50"/>
  <c r="H26" i="50"/>
  <c r="G26" i="50"/>
  <c r="F26" i="50"/>
  <c r="K26" i="50" s="1"/>
  <c r="J25" i="50"/>
  <c r="I25" i="50"/>
  <c r="H25" i="50"/>
  <c r="G25" i="50"/>
  <c r="K25" i="50" s="1"/>
  <c r="L26" i="50" s="1"/>
  <c r="F25" i="50"/>
  <c r="M24" i="50"/>
  <c r="K24" i="50"/>
  <c r="L24" i="50" s="1"/>
  <c r="J23" i="50"/>
  <c r="I23" i="50"/>
  <c r="H23" i="50"/>
  <c r="G23" i="50"/>
  <c r="F23" i="50"/>
  <c r="K23" i="50" s="1"/>
  <c r="K22" i="50"/>
  <c r="J22" i="50"/>
  <c r="I22" i="50"/>
  <c r="H22" i="50"/>
  <c r="G22" i="50"/>
  <c r="F22" i="50"/>
  <c r="M21" i="50"/>
  <c r="K21" i="50"/>
  <c r="L21" i="50" s="1"/>
  <c r="J20" i="50"/>
  <c r="I20" i="50"/>
  <c r="K20" i="50" s="1"/>
  <c r="H20" i="50"/>
  <c r="G20" i="50"/>
  <c r="F20" i="50"/>
  <c r="J19" i="50"/>
  <c r="I19" i="50"/>
  <c r="H19" i="50"/>
  <c r="G19" i="50"/>
  <c r="F19" i="50"/>
  <c r="K19" i="50" s="1"/>
  <c r="M18" i="50"/>
  <c r="K18" i="50"/>
  <c r="L18" i="50" s="1"/>
  <c r="J17" i="50"/>
  <c r="I17" i="50"/>
  <c r="H17" i="50"/>
  <c r="G17" i="50"/>
  <c r="F17" i="50"/>
  <c r="K17" i="50" s="1"/>
  <c r="J16" i="50"/>
  <c r="I16" i="50"/>
  <c r="H16" i="50"/>
  <c r="G16" i="50"/>
  <c r="K16" i="50" s="1"/>
  <c r="L17" i="50" s="1"/>
  <c r="F16" i="50"/>
  <c r="M15" i="50"/>
  <c r="K15" i="50"/>
  <c r="L15" i="50" s="1"/>
  <c r="J14" i="50"/>
  <c r="I14" i="50"/>
  <c r="H14" i="50"/>
  <c r="G14" i="50"/>
  <c r="F14" i="50"/>
  <c r="K14" i="50" s="1"/>
  <c r="K13" i="50"/>
  <c r="J13" i="50"/>
  <c r="I13" i="50"/>
  <c r="H13" i="50"/>
  <c r="G13" i="50"/>
  <c r="F13" i="50"/>
  <c r="M12" i="50"/>
  <c r="K12" i="50"/>
  <c r="L12" i="50" s="1"/>
  <c r="J11" i="50"/>
  <c r="I11" i="50"/>
  <c r="K11" i="50" s="1"/>
  <c r="H11" i="50"/>
  <c r="G11" i="50"/>
  <c r="F11" i="50"/>
  <c r="J10" i="50"/>
  <c r="I10" i="50"/>
  <c r="H10" i="50"/>
  <c r="G10" i="50"/>
  <c r="F10" i="50"/>
  <c r="K10" i="50" s="1"/>
  <c r="M9" i="50"/>
  <c r="K9" i="50"/>
  <c r="L9" i="50" s="1"/>
  <c r="L33" i="50" s="1"/>
  <c r="BA2" i="50"/>
  <c r="AX2" i="50"/>
  <c r="F8" i="50" s="1"/>
  <c r="G8" i="50" s="1"/>
  <c r="H8" i="50" s="1"/>
  <c r="I8" i="50" s="1"/>
  <c r="J8" i="50" s="1"/>
  <c r="L34" i="49"/>
  <c r="J32" i="49"/>
  <c r="I32" i="49"/>
  <c r="H32" i="49"/>
  <c r="G32" i="49"/>
  <c r="F32" i="49"/>
  <c r="K32" i="49" s="1"/>
  <c r="K31" i="49"/>
  <c r="L32" i="49" s="1"/>
  <c r="J31" i="49"/>
  <c r="I31" i="49"/>
  <c r="H31" i="49"/>
  <c r="G31" i="49"/>
  <c r="F31" i="49"/>
  <c r="M30" i="49"/>
  <c r="K30" i="49"/>
  <c r="L30" i="49" s="1"/>
  <c r="J29" i="49"/>
  <c r="I29" i="49"/>
  <c r="K29" i="49" s="1"/>
  <c r="H29" i="49"/>
  <c r="G29" i="49"/>
  <c r="F29" i="49"/>
  <c r="J28" i="49"/>
  <c r="I28" i="49"/>
  <c r="H28" i="49"/>
  <c r="G28" i="49"/>
  <c r="F28" i="49"/>
  <c r="K28" i="49" s="1"/>
  <c r="L29" i="49" s="1"/>
  <c r="M27" i="49"/>
  <c r="K27" i="49"/>
  <c r="L27" i="49" s="1"/>
  <c r="J26" i="49"/>
  <c r="I26" i="49"/>
  <c r="H26" i="49"/>
  <c r="G26" i="49"/>
  <c r="F26" i="49"/>
  <c r="K26" i="49" s="1"/>
  <c r="J25" i="49"/>
  <c r="I25" i="49"/>
  <c r="H25" i="49"/>
  <c r="G25" i="49"/>
  <c r="K25" i="49" s="1"/>
  <c r="L26" i="49" s="1"/>
  <c r="F25" i="49"/>
  <c r="M24" i="49"/>
  <c r="L24" i="49"/>
  <c r="K24" i="49"/>
  <c r="J23" i="49"/>
  <c r="I23" i="49"/>
  <c r="H23" i="49"/>
  <c r="G23" i="49"/>
  <c r="F23" i="49"/>
  <c r="K23" i="49" s="1"/>
  <c r="K22" i="49"/>
  <c r="L23" i="49" s="1"/>
  <c r="J22" i="49"/>
  <c r="I22" i="49"/>
  <c r="H22" i="49"/>
  <c r="G22" i="49"/>
  <c r="F22" i="49"/>
  <c r="M21" i="49"/>
  <c r="K21" i="49"/>
  <c r="L21" i="49" s="1"/>
  <c r="J20" i="49"/>
  <c r="I20" i="49"/>
  <c r="K20" i="49" s="1"/>
  <c r="H20" i="49"/>
  <c r="G20" i="49"/>
  <c r="F20" i="49"/>
  <c r="J19" i="49"/>
  <c r="I19" i="49"/>
  <c r="H19" i="49"/>
  <c r="G19" i="49"/>
  <c r="F19" i="49"/>
  <c r="K19" i="49" s="1"/>
  <c r="M18" i="49"/>
  <c r="K18" i="49"/>
  <c r="L18" i="49" s="1"/>
  <c r="J17" i="49"/>
  <c r="I17" i="49"/>
  <c r="H17" i="49"/>
  <c r="G17" i="49"/>
  <c r="F17" i="49"/>
  <c r="K17" i="49" s="1"/>
  <c r="J16" i="49"/>
  <c r="I16" i="49"/>
  <c r="H16" i="49"/>
  <c r="G16" i="49"/>
  <c r="K16" i="49" s="1"/>
  <c r="F16" i="49"/>
  <c r="M15" i="49"/>
  <c r="L15" i="49"/>
  <c r="K15" i="49"/>
  <c r="J14" i="49"/>
  <c r="I14" i="49"/>
  <c r="H14" i="49"/>
  <c r="G14" i="49"/>
  <c r="F14" i="49"/>
  <c r="K14" i="49" s="1"/>
  <c r="K13" i="49"/>
  <c r="L14" i="49" s="1"/>
  <c r="J13" i="49"/>
  <c r="I13" i="49"/>
  <c r="H13" i="49"/>
  <c r="G13" i="49"/>
  <c r="F13" i="49"/>
  <c r="M12" i="49"/>
  <c r="K12" i="49"/>
  <c r="L12" i="49" s="1"/>
  <c r="J11" i="49"/>
  <c r="I11" i="49"/>
  <c r="K11" i="49" s="1"/>
  <c r="H11" i="49"/>
  <c r="G11" i="49"/>
  <c r="F11" i="49"/>
  <c r="J10" i="49"/>
  <c r="I10" i="49"/>
  <c r="H10" i="49"/>
  <c r="G10" i="49"/>
  <c r="F10" i="49"/>
  <c r="K10" i="49" s="1"/>
  <c r="M9" i="49"/>
  <c r="K9" i="49"/>
  <c r="BA2" i="49"/>
  <c r="AX2" i="49"/>
  <c r="F8" i="49" s="1"/>
  <c r="G8" i="49" s="1"/>
  <c r="H8" i="49" s="1"/>
  <c r="I8" i="49" s="1"/>
  <c r="J8" i="49" s="1"/>
  <c r="L34" i="48"/>
  <c r="J32" i="48"/>
  <c r="I32" i="48"/>
  <c r="H32" i="48"/>
  <c r="G32" i="48"/>
  <c r="F32" i="48"/>
  <c r="K32" i="48" s="1"/>
  <c r="K31" i="48"/>
  <c r="L32" i="48" s="1"/>
  <c r="J31" i="48"/>
  <c r="I31" i="48"/>
  <c r="H31" i="48"/>
  <c r="G31" i="48"/>
  <c r="F31" i="48"/>
  <c r="M30" i="48"/>
  <c r="K30" i="48"/>
  <c r="L30" i="48" s="1"/>
  <c r="J29" i="48"/>
  <c r="I29" i="48"/>
  <c r="K29" i="48" s="1"/>
  <c r="H29" i="48"/>
  <c r="G29" i="48"/>
  <c r="F29" i="48"/>
  <c r="J28" i="48"/>
  <c r="I28" i="48"/>
  <c r="H28" i="48"/>
  <c r="G28" i="48"/>
  <c r="F28" i="48"/>
  <c r="K28" i="48" s="1"/>
  <c r="L29" i="48" s="1"/>
  <c r="M27" i="48"/>
  <c r="K27" i="48"/>
  <c r="L27" i="48" s="1"/>
  <c r="J26" i="48"/>
  <c r="I26" i="48"/>
  <c r="H26" i="48"/>
  <c r="G26" i="48"/>
  <c r="F26" i="48"/>
  <c r="K26" i="48" s="1"/>
  <c r="J25" i="48"/>
  <c r="I25" i="48"/>
  <c r="H25" i="48"/>
  <c r="G25" i="48"/>
  <c r="K25" i="48" s="1"/>
  <c r="L26" i="48" s="1"/>
  <c r="F25" i="48"/>
  <c r="M24" i="48"/>
  <c r="K24" i="48"/>
  <c r="L24" i="48" s="1"/>
  <c r="J23" i="48"/>
  <c r="I23" i="48"/>
  <c r="H23" i="48"/>
  <c r="G23" i="48"/>
  <c r="K23" i="48" s="1"/>
  <c r="F23" i="48"/>
  <c r="K22" i="48"/>
  <c r="L23" i="48" s="1"/>
  <c r="J22" i="48"/>
  <c r="I22" i="48"/>
  <c r="H22" i="48"/>
  <c r="G22" i="48"/>
  <c r="F22" i="48"/>
  <c r="M21" i="48"/>
  <c r="K21" i="48"/>
  <c r="L21" i="48" s="1"/>
  <c r="K20" i="48"/>
  <c r="J20" i="48"/>
  <c r="I20" i="48"/>
  <c r="H20" i="48"/>
  <c r="G20" i="48"/>
  <c r="F20" i="48"/>
  <c r="J19" i="48"/>
  <c r="I19" i="48"/>
  <c r="H19" i="48"/>
  <c r="G19" i="48"/>
  <c r="F19" i="48"/>
  <c r="K19" i="48" s="1"/>
  <c r="L20" i="48" s="1"/>
  <c r="M18" i="48"/>
  <c r="K18" i="48"/>
  <c r="L18" i="48" s="1"/>
  <c r="J17" i="48"/>
  <c r="I17" i="48"/>
  <c r="H17" i="48"/>
  <c r="G17" i="48"/>
  <c r="F17" i="48"/>
  <c r="K17" i="48" s="1"/>
  <c r="J16" i="48"/>
  <c r="I16" i="48"/>
  <c r="H16" i="48"/>
  <c r="G16" i="48"/>
  <c r="K16" i="48" s="1"/>
  <c r="F16" i="48"/>
  <c r="M15" i="48"/>
  <c r="L15" i="48"/>
  <c r="K15" i="48"/>
  <c r="J14" i="48"/>
  <c r="I14" i="48"/>
  <c r="H14" i="48"/>
  <c r="G14" i="48"/>
  <c r="K14" i="48" s="1"/>
  <c r="F14" i="48"/>
  <c r="K13" i="48"/>
  <c r="J13" i="48"/>
  <c r="I13" i="48"/>
  <c r="H13" i="48"/>
  <c r="G13" i="48"/>
  <c r="F13" i="48"/>
  <c r="M12" i="48"/>
  <c r="K12" i="48"/>
  <c r="L12" i="48" s="1"/>
  <c r="J11" i="48"/>
  <c r="I11" i="48"/>
  <c r="K11" i="48" s="1"/>
  <c r="H11" i="48"/>
  <c r="G11" i="48"/>
  <c r="F11" i="48"/>
  <c r="J10" i="48"/>
  <c r="I10" i="48"/>
  <c r="H10" i="48"/>
  <c r="G10" i="48"/>
  <c r="F10" i="48"/>
  <c r="K10" i="48" s="1"/>
  <c r="M9" i="48"/>
  <c r="K9" i="48"/>
  <c r="BA2" i="48"/>
  <c r="AX2" i="48"/>
  <c r="F8" i="48" s="1"/>
  <c r="G8" i="48" s="1"/>
  <c r="H8" i="48" s="1"/>
  <c r="I8" i="48" s="1"/>
  <c r="J8" i="48" s="1"/>
  <c r="L34" i="47"/>
  <c r="J32" i="47"/>
  <c r="I32" i="47"/>
  <c r="H32" i="47"/>
  <c r="G32" i="47"/>
  <c r="F32" i="47"/>
  <c r="K32" i="47" s="1"/>
  <c r="K31" i="47"/>
  <c r="L32" i="47" s="1"/>
  <c r="J31" i="47"/>
  <c r="I31" i="47"/>
  <c r="H31" i="47"/>
  <c r="G31" i="47"/>
  <c r="F31" i="47"/>
  <c r="M30" i="47"/>
  <c r="K30" i="47"/>
  <c r="L30" i="47" s="1"/>
  <c r="J29" i="47"/>
  <c r="I29" i="47"/>
  <c r="H29" i="47"/>
  <c r="G29" i="47"/>
  <c r="F29" i="47"/>
  <c r="K29" i="47" s="1"/>
  <c r="J28" i="47"/>
  <c r="I28" i="47"/>
  <c r="H28" i="47"/>
  <c r="G28" i="47"/>
  <c r="F28" i="47"/>
  <c r="K28" i="47" s="1"/>
  <c r="L29" i="47" s="1"/>
  <c r="M27" i="47"/>
  <c r="K27" i="47"/>
  <c r="L27" i="47" s="1"/>
  <c r="J26" i="47"/>
  <c r="I26" i="47"/>
  <c r="H26" i="47"/>
  <c r="G26" i="47"/>
  <c r="F26" i="47"/>
  <c r="K26" i="47" s="1"/>
  <c r="J25" i="47"/>
  <c r="I25" i="47"/>
  <c r="H25" i="47"/>
  <c r="G25" i="47"/>
  <c r="K25" i="47" s="1"/>
  <c r="F25" i="47"/>
  <c r="M24" i="47"/>
  <c r="L24" i="47"/>
  <c r="K24" i="47"/>
  <c r="J23" i="47"/>
  <c r="I23" i="47"/>
  <c r="H23" i="47"/>
  <c r="G23" i="47"/>
  <c r="F23" i="47"/>
  <c r="K23" i="47" s="1"/>
  <c r="K22" i="47"/>
  <c r="L23" i="47" s="1"/>
  <c r="J22" i="47"/>
  <c r="I22" i="47"/>
  <c r="H22" i="47"/>
  <c r="G22" i="47"/>
  <c r="F22" i="47"/>
  <c r="M21" i="47"/>
  <c r="K21" i="47"/>
  <c r="L21" i="47" s="1"/>
  <c r="J20" i="47"/>
  <c r="I20" i="47"/>
  <c r="K20" i="47" s="1"/>
  <c r="H20" i="47"/>
  <c r="G20" i="47"/>
  <c r="F20" i="47"/>
  <c r="J19" i="47"/>
  <c r="I19" i="47"/>
  <c r="H19" i="47"/>
  <c r="G19" i="47"/>
  <c r="F19" i="47"/>
  <c r="K19" i="47" s="1"/>
  <c r="M18" i="47"/>
  <c r="K18" i="47"/>
  <c r="L18" i="47" s="1"/>
  <c r="J17" i="47"/>
  <c r="I17" i="47"/>
  <c r="H17" i="47"/>
  <c r="G17" i="47"/>
  <c r="F17" i="47"/>
  <c r="K17" i="47" s="1"/>
  <c r="J16" i="47"/>
  <c r="I16" i="47"/>
  <c r="H16" i="47"/>
  <c r="G16" i="47"/>
  <c r="K16" i="47" s="1"/>
  <c r="F16" i="47"/>
  <c r="M15" i="47"/>
  <c r="L15" i="47"/>
  <c r="K15" i="47"/>
  <c r="J14" i="47"/>
  <c r="I14" i="47"/>
  <c r="H14" i="47"/>
  <c r="G14" i="47"/>
  <c r="F14" i="47"/>
  <c r="K14" i="47" s="1"/>
  <c r="K13" i="47"/>
  <c r="J13" i="47"/>
  <c r="I13" i="47"/>
  <c r="H13" i="47"/>
  <c r="G13" i="47"/>
  <c r="F13" i="47"/>
  <c r="M12" i="47"/>
  <c r="K12" i="47"/>
  <c r="L12" i="47" s="1"/>
  <c r="J11" i="47"/>
  <c r="I11" i="47"/>
  <c r="K11" i="47" s="1"/>
  <c r="H11" i="47"/>
  <c r="G11" i="47"/>
  <c r="F11" i="47"/>
  <c r="J10" i="47"/>
  <c r="I10" i="47"/>
  <c r="H10" i="47"/>
  <c r="G10" i="47"/>
  <c r="F10" i="47"/>
  <c r="K10" i="47" s="1"/>
  <c r="M9" i="47"/>
  <c r="K9" i="47"/>
  <c r="BA2" i="47"/>
  <c r="AX2" i="47"/>
  <c r="F8" i="47" s="1"/>
  <c r="G8" i="47" s="1"/>
  <c r="H8" i="47" s="1"/>
  <c r="I8" i="47" s="1"/>
  <c r="J8" i="47" s="1"/>
  <c r="L34" i="46"/>
  <c r="J32" i="46"/>
  <c r="I32" i="46"/>
  <c r="H32" i="46"/>
  <c r="G32" i="46"/>
  <c r="K32" i="46" s="1"/>
  <c r="F32" i="46"/>
  <c r="J31" i="46"/>
  <c r="I31" i="46"/>
  <c r="H31" i="46"/>
  <c r="G31" i="46"/>
  <c r="F31" i="46"/>
  <c r="K31" i="46" s="1"/>
  <c r="L32" i="46" s="1"/>
  <c r="M30" i="46"/>
  <c r="K30" i="46"/>
  <c r="L30" i="46" s="1"/>
  <c r="K29" i="46"/>
  <c r="J29" i="46"/>
  <c r="I29" i="46"/>
  <c r="H29" i="46"/>
  <c r="G29" i="46"/>
  <c r="F29" i="46"/>
  <c r="J28" i="46"/>
  <c r="I28" i="46"/>
  <c r="H28" i="46"/>
  <c r="G28" i="46"/>
  <c r="F28" i="46"/>
  <c r="K28" i="46" s="1"/>
  <c r="L29" i="46" s="1"/>
  <c r="M27" i="46"/>
  <c r="K27" i="46"/>
  <c r="L27" i="46" s="1"/>
  <c r="J26" i="46"/>
  <c r="I26" i="46"/>
  <c r="H26" i="46"/>
  <c r="G26" i="46"/>
  <c r="F26" i="46"/>
  <c r="K26" i="46" s="1"/>
  <c r="J25" i="46"/>
  <c r="I25" i="46"/>
  <c r="K25" i="46" s="1"/>
  <c r="L26" i="46" s="1"/>
  <c r="H25" i="46"/>
  <c r="G25" i="46"/>
  <c r="F25" i="46"/>
  <c r="M24" i="46"/>
  <c r="K24" i="46"/>
  <c r="L24" i="46" s="1"/>
  <c r="J23" i="46"/>
  <c r="I23" i="46"/>
  <c r="H23" i="46"/>
  <c r="G23" i="46"/>
  <c r="K23" i="46" s="1"/>
  <c r="F23" i="46"/>
  <c r="K22" i="46"/>
  <c r="L23" i="46" s="1"/>
  <c r="J22" i="46"/>
  <c r="I22" i="46"/>
  <c r="H22" i="46"/>
  <c r="G22" i="46"/>
  <c r="F22" i="46"/>
  <c r="M21" i="46"/>
  <c r="K21" i="46"/>
  <c r="L21" i="46" s="1"/>
  <c r="K20" i="46"/>
  <c r="J20" i="46"/>
  <c r="I20" i="46"/>
  <c r="H20" i="46"/>
  <c r="G20" i="46"/>
  <c r="F20" i="46"/>
  <c r="J19" i="46"/>
  <c r="I19" i="46"/>
  <c r="H19" i="46"/>
  <c r="G19" i="46"/>
  <c r="F19" i="46"/>
  <c r="K19" i="46" s="1"/>
  <c r="L20" i="46" s="1"/>
  <c r="M18" i="46"/>
  <c r="K18" i="46"/>
  <c r="L18" i="46" s="1"/>
  <c r="J17" i="46"/>
  <c r="I17" i="46"/>
  <c r="H17" i="46"/>
  <c r="G17" i="46"/>
  <c r="F17" i="46"/>
  <c r="K17" i="46" s="1"/>
  <c r="J16" i="46"/>
  <c r="I16" i="46"/>
  <c r="K16" i="46" s="1"/>
  <c r="H16" i="46"/>
  <c r="G16" i="46"/>
  <c r="F16" i="46"/>
  <c r="M15" i="46"/>
  <c r="K15" i="46"/>
  <c r="L15" i="46" s="1"/>
  <c r="J14" i="46"/>
  <c r="I14" i="46"/>
  <c r="H14" i="46"/>
  <c r="G14" i="46"/>
  <c r="K14" i="46" s="1"/>
  <c r="F14" i="46"/>
  <c r="K13" i="46"/>
  <c r="L14" i="46" s="1"/>
  <c r="J13" i="46"/>
  <c r="I13" i="46"/>
  <c r="H13" i="46"/>
  <c r="G13" i="46"/>
  <c r="F13" i="46"/>
  <c r="M12" i="46"/>
  <c r="K12" i="46"/>
  <c r="L12" i="46" s="1"/>
  <c r="K11" i="46"/>
  <c r="J11" i="46"/>
  <c r="I11" i="46"/>
  <c r="H11" i="46"/>
  <c r="G11" i="46"/>
  <c r="F11" i="46"/>
  <c r="J10" i="46"/>
  <c r="I10" i="46"/>
  <c r="H10" i="46"/>
  <c r="G10" i="46"/>
  <c r="F10" i="46"/>
  <c r="K10" i="46" s="1"/>
  <c r="L11" i="46" s="1"/>
  <c r="M9" i="46"/>
  <c r="K9" i="46"/>
  <c r="BA2" i="46"/>
  <c r="AX2" i="46"/>
  <c r="F8" i="46" s="1"/>
  <c r="G8" i="46" s="1"/>
  <c r="H8" i="46" s="1"/>
  <c r="I8" i="46" s="1"/>
  <c r="J8" i="46" s="1"/>
  <c r="L34" i="45"/>
  <c r="J32" i="45"/>
  <c r="I32" i="45"/>
  <c r="H32" i="45"/>
  <c r="G32" i="45"/>
  <c r="F32" i="45"/>
  <c r="K32" i="45" s="1"/>
  <c r="K31" i="45"/>
  <c r="J31" i="45"/>
  <c r="I31" i="45"/>
  <c r="H31" i="45"/>
  <c r="G31" i="45"/>
  <c r="F31" i="45"/>
  <c r="M30" i="45"/>
  <c r="K30" i="45"/>
  <c r="L30" i="45" s="1"/>
  <c r="J29" i="45"/>
  <c r="I29" i="45"/>
  <c r="K29" i="45" s="1"/>
  <c r="H29" i="45"/>
  <c r="G29" i="45"/>
  <c r="F29" i="45"/>
  <c r="J28" i="45"/>
  <c r="I28" i="45"/>
  <c r="H28" i="45"/>
  <c r="G28" i="45"/>
  <c r="F28" i="45"/>
  <c r="K28" i="45" s="1"/>
  <c r="L29" i="45" s="1"/>
  <c r="M27" i="45"/>
  <c r="K27" i="45"/>
  <c r="L27" i="45" s="1"/>
  <c r="J26" i="45"/>
  <c r="I26" i="45"/>
  <c r="H26" i="45"/>
  <c r="G26" i="45"/>
  <c r="F26" i="45"/>
  <c r="K26" i="45" s="1"/>
  <c r="J25" i="45"/>
  <c r="I25" i="45"/>
  <c r="H25" i="45"/>
  <c r="G25" i="45"/>
  <c r="K25" i="45" s="1"/>
  <c r="L26" i="45" s="1"/>
  <c r="F25" i="45"/>
  <c r="M24" i="45"/>
  <c r="K24" i="45"/>
  <c r="L24" i="45" s="1"/>
  <c r="J23" i="45"/>
  <c r="I23" i="45"/>
  <c r="H23" i="45"/>
  <c r="G23" i="45"/>
  <c r="F23" i="45"/>
  <c r="K23" i="45" s="1"/>
  <c r="K22" i="45"/>
  <c r="L23" i="45" s="1"/>
  <c r="J22" i="45"/>
  <c r="I22" i="45"/>
  <c r="H22" i="45"/>
  <c r="G22" i="45"/>
  <c r="F22" i="45"/>
  <c r="M21" i="45"/>
  <c r="K21" i="45"/>
  <c r="L21" i="45" s="1"/>
  <c r="J20" i="45"/>
  <c r="I20" i="45"/>
  <c r="K20" i="45" s="1"/>
  <c r="H20" i="45"/>
  <c r="G20" i="45"/>
  <c r="F20" i="45"/>
  <c r="J19" i="45"/>
  <c r="I19" i="45"/>
  <c r="H19" i="45"/>
  <c r="G19" i="45"/>
  <c r="F19" i="45"/>
  <c r="K19" i="45" s="1"/>
  <c r="M18" i="45"/>
  <c r="K18" i="45"/>
  <c r="L18" i="45" s="1"/>
  <c r="J17" i="45"/>
  <c r="I17" i="45"/>
  <c r="H17" i="45"/>
  <c r="G17" i="45"/>
  <c r="F17" i="45"/>
  <c r="K17" i="45" s="1"/>
  <c r="J16" i="45"/>
  <c r="I16" i="45"/>
  <c r="H16" i="45"/>
  <c r="G16" i="45"/>
  <c r="K16" i="45" s="1"/>
  <c r="L17" i="45" s="1"/>
  <c r="F16" i="45"/>
  <c r="M15" i="45"/>
  <c r="K15" i="45"/>
  <c r="L15" i="45" s="1"/>
  <c r="J14" i="45"/>
  <c r="I14" i="45"/>
  <c r="H14" i="45"/>
  <c r="G14" i="45"/>
  <c r="F14" i="45"/>
  <c r="K14" i="45" s="1"/>
  <c r="K13" i="45"/>
  <c r="L14" i="45" s="1"/>
  <c r="J13" i="45"/>
  <c r="I13" i="45"/>
  <c r="H13" i="45"/>
  <c r="G13" i="45"/>
  <c r="F13" i="45"/>
  <c r="M12" i="45"/>
  <c r="K12" i="45"/>
  <c r="L12" i="45" s="1"/>
  <c r="J11" i="45"/>
  <c r="I11" i="45"/>
  <c r="K11" i="45" s="1"/>
  <c r="H11" i="45"/>
  <c r="G11" i="45"/>
  <c r="F11" i="45"/>
  <c r="J10" i="45"/>
  <c r="I10" i="45"/>
  <c r="H10" i="45"/>
  <c r="G10" i="45"/>
  <c r="F10" i="45"/>
  <c r="K10" i="45" s="1"/>
  <c r="M9" i="45"/>
  <c r="K9" i="45"/>
  <c r="BA2" i="45"/>
  <c r="AX2" i="45"/>
  <c r="F8" i="45" s="1"/>
  <c r="G8" i="45" s="1"/>
  <c r="H8" i="45" s="1"/>
  <c r="I8" i="45" s="1"/>
  <c r="J8" i="45" s="1"/>
  <c r="L34" i="44"/>
  <c r="J32" i="44"/>
  <c r="I32" i="44"/>
  <c r="H32" i="44"/>
  <c r="G32" i="44"/>
  <c r="F32" i="44"/>
  <c r="K32" i="44" s="1"/>
  <c r="K31" i="44"/>
  <c r="J31" i="44"/>
  <c r="I31" i="44"/>
  <c r="H31" i="44"/>
  <c r="G31" i="44"/>
  <c r="F31" i="44"/>
  <c r="M30" i="44"/>
  <c r="K30" i="44"/>
  <c r="L30" i="44" s="1"/>
  <c r="K29" i="44"/>
  <c r="J29" i="44"/>
  <c r="I29" i="44"/>
  <c r="H29" i="44"/>
  <c r="G29" i="44"/>
  <c r="F29" i="44"/>
  <c r="J28" i="44"/>
  <c r="I28" i="44"/>
  <c r="H28" i="44"/>
  <c r="G28" i="44"/>
  <c r="F28" i="44"/>
  <c r="K28" i="44" s="1"/>
  <c r="L29" i="44" s="1"/>
  <c r="M27" i="44"/>
  <c r="K27" i="44"/>
  <c r="L27" i="44" s="1"/>
  <c r="J26" i="44"/>
  <c r="I26" i="44"/>
  <c r="H26" i="44"/>
  <c r="G26" i="44"/>
  <c r="F26" i="44"/>
  <c r="K26" i="44" s="1"/>
  <c r="K25" i="44"/>
  <c r="L26" i="44" s="1"/>
  <c r="J25" i="44"/>
  <c r="I25" i="44"/>
  <c r="H25" i="44"/>
  <c r="G25" i="44"/>
  <c r="F25" i="44"/>
  <c r="M24" i="44"/>
  <c r="K24" i="44"/>
  <c r="L24" i="44" s="1"/>
  <c r="J23" i="44"/>
  <c r="I23" i="44"/>
  <c r="H23" i="44"/>
  <c r="G23" i="44"/>
  <c r="K23" i="44" s="1"/>
  <c r="F23" i="44"/>
  <c r="K22" i="44"/>
  <c r="L23" i="44" s="1"/>
  <c r="J22" i="44"/>
  <c r="I22" i="44"/>
  <c r="H22" i="44"/>
  <c r="G22" i="44"/>
  <c r="F22" i="44"/>
  <c r="M21" i="44"/>
  <c r="K21" i="44"/>
  <c r="L21" i="44" s="1"/>
  <c r="K20" i="44"/>
  <c r="J20" i="44"/>
  <c r="I20" i="44"/>
  <c r="H20" i="44"/>
  <c r="G20" i="44"/>
  <c r="F20" i="44"/>
  <c r="J19" i="44"/>
  <c r="I19" i="44"/>
  <c r="H19" i="44"/>
  <c r="G19" i="44"/>
  <c r="F19" i="44"/>
  <c r="K19" i="44" s="1"/>
  <c r="L20" i="44" s="1"/>
  <c r="M18" i="44"/>
  <c r="K18" i="44"/>
  <c r="L18" i="44" s="1"/>
  <c r="J17" i="44"/>
  <c r="I17" i="44"/>
  <c r="H17" i="44"/>
  <c r="G17" i="44"/>
  <c r="F17" i="44"/>
  <c r="K17" i="44" s="1"/>
  <c r="K16" i="44"/>
  <c r="J16" i="44"/>
  <c r="I16" i="44"/>
  <c r="H16" i="44"/>
  <c r="G16" i="44"/>
  <c r="F16" i="44"/>
  <c r="M15" i="44"/>
  <c r="K15" i="44"/>
  <c r="L15" i="44" s="1"/>
  <c r="J14" i="44"/>
  <c r="I14" i="44"/>
  <c r="H14" i="44"/>
  <c r="G14" i="44"/>
  <c r="K14" i="44" s="1"/>
  <c r="F14" i="44"/>
  <c r="K13" i="44"/>
  <c r="J13" i="44"/>
  <c r="I13" i="44"/>
  <c r="H13" i="44"/>
  <c r="G13" i="44"/>
  <c r="F13" i="44"/>
  <c r="M12" i="44"/>
  <c r="K12" i="44"/>
  <c r="L12" i="44" s="1"/>
  <c r="K11" i="44"/>
  <c r="J11" i="44"/>
  <c r="I11" i="44"/>
  <c r="H11" i="44"/>
  <c r="G11" i="44"/>
  <c r="F11" i="44"/>
  <c r="J10" i="44"/>
  <c r="I10" i="44"/>
  <c r="H10" i="44"/>
  <c r="G10" i="44"/>
  <c r="F10" i="44"/>
  <c r="K10" i="44" s="1"/>
  <c r="L11" i="44" s="1"/>
  <c r="M9" i="44"/>
  <c r="K9" i="44"/>
  <c r="BA2" i="44"/>
  <c r="AX2" i="44"/>
  <c r="F8" i="44" s="1"/>
  <c r="G8" i="44" s="1"/>
  <c r="H8" i="44" s="1"/>
  <c r="I8" i="44" s="1"/>
  <c r="J8" i="44" s="1"/>
  <c r="L34" i="43"/>
  <c r="J32" i="43"/>
  <c r="I32" i="43"/>
  <c r="H32" i="43"/>
  <c r="G32" i="43"/>
  <c r="F32" i="43"/>
  <c r="K32" i="43" s="1"/>
  <c r="K31" i="43"/>
  <c r="L32" i="43" s="1"/>
  <c r="J31" i="43"/>
  <c r="I31" i="43"/>
  <c r="H31" i="43"/>
  <c r="G31" i="43"/>
  <c r="F31" i="43"/>
  <c r="M30" i="43"/>
  <c r="K30" i="43"/>
  <c r="L30" i="43" s="1"/>
  <c r="J29" i="43"/>
  <c r="I29" i="43"/>
  <c r="K29" i="43" s="1"/>
  <c r="H29" i="43"/>
  <c r="G29" i="43"/>
  <c r="F29" i="43"/>
  <c r="J28" i="43"/>
  <c r="I28" i="43"/>
  <c r="H28" i="43"/>
  <c r="G28" i="43"/>
  <c r="F28" i="43"/>
  <c r="K28" i="43" s="1"/>
  <c r="L29" i="43" s="1"/>
  <c r="M27" i="43"/>
  <c r="K27" i="43"/>
  <c r="L27" i="43" s="1"/>
  <c r="J26" i="43"/>
  <c r="I26" i="43"/>
  <c r="H26" i="43"/>
  <c r="G26" i="43"/>
  <c r="F26" i="43"/>
  <c r="K26" i="43" s="1"/>
  <c r="J25" i="43"/>
  <c r="K25" i="43" s="1"/>
  <c r="L26" i="43" s="1"/>
  <c r="I25" i="43"/>
  <c r="H25" i="43"/>
  <c r="G25" i="43"/>
  <c r="F25" i="43"/>
  <c r="M24" i="43"/>
  <c r="K24" i="43"/>
  <c r="L24" i="43" s="1"/>
  <c r="J23" i="43"/>
  <c r="I23" i="43"/>
  <c r="H23" i="43"/>
  <c r="G23" i="43"/>
  <c r="F23" i="43"/>
  <c r="K23" i="43" s="1"/>
  <c r="J22" i="43"/>
  <c r="I22" i="43"/>
  <c r="H22" i="43"/>
  <c r="G22" i="43"/>
  <c r="F22" i="43"/>
  <c r="K22" i="43" s="1"/>
  <c r="L23" i="43" s="1"/>
  <c r="M21" i="43"/>
  <c r="K21" i="43"/>
  <c r="L21" i="43" s="1"/>
  <c r="J20" i="43"/>
  <c r="I20" i="43"/>
  <c r="K20" i="43" s="1"/>
  <c r="H20" i="43"/>
  <c r="G20" i="43"/>
  <c r="F20" i="43"/>
  <c r="J19" i="43"/>
  <c r="I19" i="43"/>
  <c r="H19" i="43"/>
  <c r="G19" i="43"/>
  <c r="F19" i="43"/>
  <c r="K19" i="43" s="1"/>
  <c r="L20" i="43" s="1"/>
  <c r="M18" i="43"/>
  <c r="K18" i="43"/>
  <c r="L18" i="43" s="1"/>
  <c r="J17" i="43"/>
  <c r="I17" i="43"/>
  <c r="H17" i="43"/>
  <c r="G17" i="43"/>
  <c r="F17" i="43"/>
  <c r="K17" i="43" s="1"/>
  <c r="J16" i="43"/>
  <c r="K16" i="43" s="1"/>
  <c r="L17" i="43" s="1"/>
  <c r="I16" i="43"/>
  <c r="H16" i="43"/>
  <c r="G16" i="43"/>
  <c r="F16" i="43"/>
  <c r="M15" i="43"/>
  <c r="K15" i="43"/>
  <c r="L15" i="43" s="1"/>
  <c r="J14" i="43"/>
  <c r="I14" i="43"/>
  <c r="H14" i="43"/>
  <c r="G14" i="43"/>
  <c r="F14" i="43"/>
  <c r="K14" i="43" s="1"/>
  <c r="K13" i="43"/>
  <c r="L14" i="43" s="1"/>
  <c r="J13" i="43"/>
  <c r="I13" i="43"/>
  <c r="H13" i="43"/>
  <c r="G13" i="43"/>
  <c r="F13" i="43"/>
  <c r="M12" i="43"/>
  <c r="K12" i="43"/>
  <c r="L12" i="43" s="1"/>
  <c r="J11" i="43"/>
  <c r="I11" i="43"/>
  <c r="K11" i="43" s="1"/>
  <c r="H11" i="43"/>
  <c r="G11" i="43"/>
  <c r="F11" i="43"/>
  <c r="J10" i="43"/>
  <c r="I10" i="43"/>
  <c r="H10" i="43"/>
  <c r="G10" i="43"/>
  <c r="F10" i="43"/>
  <c r="K10" i="43" s="1"/>
  <c r="M9" i="43"/>
  <c r="K9" i="43"/>
  <c r="BA2" i="43"/>
  <c r="AX2" i="43"/>
  <c r="F8" i="43" s="1"/>
  <c r="G8" i="43" s="1"/>
  <c r="H8" i="43" s="1"/>
  <c r="I8" i="43" s="1"/>
  <c r="J8" i="43" s="1"/>
  <c r="L34" i="42"/>
  <c r="J32" i="42"/>
  <c r="I32" i="42"/>
  <c r="H32" i="42"/>
  <c r="G32" i="42"/>
  <c r="F32" i="42"/>
  <c r="K32" i="42" s="1"/>
  <c r="K31" i="42"/>
  <c r="L32" i="42" s="1"/>
  <c r="J31" i="42"/>
  <c r="I31" i="42"/>
  <c r="H31" i="42"/>
  <c r="G31" i="42"/>
  <c r="F31" i="42"/>
  <c r="M30" i="42"/>
  <c r="K30" i="42"/>
  <c r="L30" i="42" s="1"/>
  <c r="J29" i="42"/>
  <c r="I29" i="42"/>
  <c r="K29" i="42" s="1"/>
  <c r="H29" i="42"/>
  <c r="G29" i="42"/>
  <c r="F29" i="42"/>
  <c r="J28" i="42"/>
  <c r="I28" i="42"/>
  <c r="H28" i="42"/>
  <c r="G28" i="42"/>
  <c r="K28" i="42" s="1"/>
  <c r="L29" i="42" s="1"/>
  <c r="F28" i="42"/>
  <c r="M27" i="42"/>
  <c r="K27" i="42"/>
  <c r="L27" i="42" s="1"/>
  <c r="J26" i="42"/>
  <c r="I26" i="42"/>
  <c r="H26" i="42"/>
  <c r="G26" i="42"/>
  <c r="F26" i="42"/>
  <c r="K26" i="42" s="1"/>
  <c r="K25" i="42"/>
  <c r="L26" i="42" s="1"/>
  <c r="J25" i="42"/>
  <c r="I25" i="42"/>
  <c r="H25" i="42"/>
  <c r="G25" i="42"/>
  <c r="F25" i="42"/>
  <c r="M24" i="42"/>
  <c r="K24" i="42"/>
  <c r="L24" i="42" s="1"/>
  <c r="J23" i="42"/>
  <c r="I23" i="42"/>
  <c r="H23" i="42"/>
  <c r="G23" i="42"/>
  <c r="F23" i="42"/>
  <c r="K23" i="42" s="1"/>
  <c r="K22" i="42"/>
  <c r="L23" i="42" s="1"/>
  <c r="J22" i="42"/>
  <c r="I22" i="42"/>
  <c r="H22" i="42"/>
  <c r="G22" i="42"/>
  <c r="F22" i="42"/>
  <c r="M21" i="42"/>
  <c r="K21" i="42"/>
  <c r="L21" i="42" s="1"/>
  <c r="J20" i="42"/>
  <c r="I20" i="42"/>
  <c r="K20" i="42" s="1"/>
  <c r="H20" i="42"/>
  <c r="G20" i="42"/>
  <c r="F20" i="42"/>
  <c r="J19" i="42"/>
  <c r="I19" i="42"/>
  <c r="H19" i="42"/>
  <c r="G19" i="42"/>
  <c r="K19" i="42" s="1"/>
  <c r="F19" i="42"/>
  <c r="M18" i="42"/>
  <c r="K18" i="42"/>
  <c r="L18" i="42" s="1"/>
  <c r="J17" i="42"/>
  <c r="I17" i="42"/>
  <c r="H17" i="42"/>
  <c r="G17" i="42"/>
  <c r="F17" i="42"/>
  <c r="K17" i="42" s="1"/>
  <c r="K16" i="42"/>
  <c r="L17" i="42" s="1"/>
  <c r="J16" i="42"/>
  <c r="I16" i="42"/>
  <c r="H16" i="42"/>
  <c r="G16" i="42"/>
  <c r="F16" i="42"/>
  <c r="M15" i="42"/>
  <c r="K15" i="42"/>
  <c r="L15" i="42" s="1"/>
  <c r="J14" i="42"/>
  <c r="I14" i="42"/>
  <c r="H14" i="42"/>
  <c r="G14" i="42"/>
  <c r="F14" i="42"/>
  <c r="K14" i="42" s="1"/>
  <c r="K13" i="42"/>
  <c r="J13" i="42"/>
  <c r="I13" i="42"/>
  <c r="H13" i="42"/>
  <c r="G13" i="42"/>
  <c r="F13" i="42"/>
  <c r="M12" i="42"/>
  <c r="K12" i="42"/>
  <c r="L12" i="42" s="1"/>
  <c r="J11" i="42"/>
  <c r="I11" i="42"/>
  <c r="K11" i="42" s="1"/>
  <c r="H11" i="42"/>
  <c r="G11" i="42"/>
  <c r="F11" i="42"/>
  <c r="J10" i="42"/>
  <c r="I10" i="42"/>
  <c r="H10" i="42"/>
  <c r="G10" i="42"/>
  <c r="K10" i="42" s="1"/>
  <c r="F10" i="42"/>
  <c r="M9" i="42"/>
  <c r="K9" i="42"/>
  <c r="BA2" i="42"/>
  <c r="AX2" i="42"/>
  <c r="F8" i="42" s="1"/>
  <c r="G8" i="42" s="1"/>
  <c r="H8" i="42" s="1"/>
  <c r="I8" i="42" s="1"/>
  <c r="J8" i="42" s="1"/>
  <c r="L34" i="41"/>
  <c r="J32" i="41"/>
  <c r="I32" i="41"/>
  <c r="H32" i="41"/>
  <c r="G32" i="41"/>
  <c r="K32" i="41" s="1"/>
  <c r="F32" i="41"/>
  <c r="K31" i="41"/>
  <c r="L32" i="41" s="1"/>
  <c r="J31" i="41"/>
  <c r="I31" i="41"/>
  <c r="H31" i="41"/>
  <c r="G31" i="41"/>
  <c r="F31" i="41"/>
  <c r="M30" i="41"/>
  <c r="K30" i="41"/>
  <c r="L30" i="41" s="1"/>
  <c r="K29" i="41"/>
  <c r="J29" i="41"/>
  <c r="I29" i="41"/>
  <c r="H29" i="41"/>
  <c r="G29" i="41"/>
  <c r="F29" i="41"/>
  <c r="J28" i="41"/>
  <c r="I28" i="41"/>
  <c r="H28" i="41"/>
  <c r="G28" i="41"/>
  <c r="F28" i="41"/>
  <c r="K28" i="41" s="1"/>
  <c r="L29" i="41" s="1"/>
  <c r="M27" i="41"/>
  <c r="K27" i="41"/>
  <c r="L27" i="41" s="1"/>
  <c r="J26" i="41"/>
  <c r="I26" i="41"/>
  <c r="H26" i="41"/>
  <c r="G26" i="41"/>
  <c r="F26" i="41"/>
  <c r="K26" i="41" s="1"/>
  <c r="J25" i="41"/>
  <c r="I25" i="41"/>
  <c r="K25" i="41" s="1"/>
  <c r="L26" i="41" s="1"/>
  <c r="H25" i="41"/>
  <c r="G25" i="41"/>
  <c r="F25" i="41"/>
  <c r="M24" i="41"/>
  <c r="K24" i="41"/>
  <c r="L24" i="41" s="1"/>
  <c r="J23" i="41"/>
  <c r="I23" i="41"/>
  <c r="H23" i="41"/>
  <c r="G23" i="41"/>
  <c r="K23" i="41" s="1"/>
  <c r="F23" i="41"/>
  <c r="K22" i="41"/>
  <c r="L23" i="41" s="1"/>
  <c r="J22" i="41"/>
  <c r="I22" i="41"/>
  <c r="H22" i="41"/>
  <c r="G22" i="41"/>
  <c r="F22" i="41"/>
  <c r="M21" i="41"/>
  <c r="K21" i="41"/>
  <c r="L21" i="41" s="1"/>
  <c r="K20" i="41"/>
  <c r="J20" i="41"/>
  <c r="I20" i="41"/>
  <c r="H20" i="41"/>
  <c r="G20" i="41"/>
  <c r="F20" i="41"/>
  <c r="J19" i="41"/>
  <c r="I19" i="41"/>
  <c r="H19" i="41"/>
  <c r="G19" i="41"/>
  <c r="F19" i="41"/>
  <c r="K19" i="41" s="1"/>
  <c r="L20" i="41" s="1"/>
  <c r="M18" i="41"/>
  <c r="K18" i="41"/>
  <c r="L18" i="41" s="1"/>
  <c r="J17" i="41"/>
  <c r="I17" i="41"/>
  <c r="H17" i="41"/>
  <c r="G17" i="41"/>
  <c r="F17" i="41"/>
  <c r="K17" i="41" s="1"/>
  <c r="J16" i="41"/>
  <c r="I16" i="41"/>
  <c r="K16" i="41" s="1"/>
  <c r="H16" i="41"/>
  <c r="G16" i="41"/>
  <c r="F16" i="41"/>
  <c r="M15" i="41"/>
  <c r="K15" i="41"/>
  <c r="L15" i="41" s="1"/>
  <c r="J14" i="41"/>
  <c r="I14" i="41"/>
  <c r="H14" i="41"/>
  <c r="G14" i="41"/>
  <c r="K14" i="41" s="1"/>
  <c r="F14" i="41"/>
  <c r="K13" i="41"/>
  <c r="L14" i="41" s="1"/>
  <c r="J13" i="41"/>
  <c r="I13" i="41"/>
  <c r="H13" i="41"/>
  <c r="G13" i="41"/>
  <c r="F13" i="41"/>
  <c r="M12" i="41"/>
  <c r="K12" i="41"/>
  <c r="L12" i="41" s="1"/>
  <c r="K11" i="41"/>
  <c r="J11" i="41"/>
  <c r="I11" i="41"/>
  <c r="H11" i="41"/>
  <c r="G11" i="41"/>
  <c r="F11" i="41"/>
  <c r="J10" i="41"/>
  <c r="I10" i="41"/>
  <c r="H10" i="41"/>
  <c r="G10" i="41"/>
  <c r="F10" i="41"/>
  <c r="K10" i="41" s="1"/>
  <c r="L11" i="41" s="1"/>
  <c r="M9" i="41"/>
  <c r="K9" i="41"/>
  <c r="BA2" i="41"/>
  <c r="AX2" i="41"/>
  <c r="F8" i="41" s="1"/>
  <c r="G8" i="41" s="1"/>
  <c r="H8" i="41" s="1"/>
  <c r="I8" i="41" s="1"/>
  <c r="J8" i="41" s="1"/>
  <c r="L34" i="40"/>
  <c r="J32" i="40"/>
  <c r="I32" i="40"/>
  <c r="H32" i="40"/>
  <c r="G32" i="40"/>
  <c r="F32" i="40"/>
  <c r="K32" i="40" s="1"/>
  <c r="K31" i="40"/>
  <c r="J31" i="40"/>
  <c r="I31" i="40"/>
  <c r="H31" i="40"/>
  <c r="G31" i="40"/>
  <c r="F31" i="40"/>
  <c r="M30" i="40"/>
  <c r="K30" i="40"/>
  <c r="L30" i="40" s="1"/>
  <c r="J29" i="40"/>
  <c r="I29" i="40"/>
  <c r="K29" i="40" s="1"/>
  <c r="H29" i="40"/>
  <c r="G29" i="40"/>
  <c r="F29" i="40"/>
  <c r="J28" i="40"/>
  <c r="I28" i="40"/>
  <c r="H28" i="40"/>
  <c r="G28" i="40"/>
  <c r="F28" i="40"/>
  <c r="K28" i="40" s="1"/>
  <c r="L29" i="40" s="1"/>
  <c r="M27" i="40"/>
  <c r="K27" i="40"/>
  <c r="L27" i="40" s="1"/>
  <c r="J26" i="40"/>
  <c r="I26" i="40"/>
  <c r="H26" i="40"/>
  <c r="G26" i="40"/>
  <c r="F26" i="40"/>
  <c r="K26" i="40" s="1"/>
  <c r="J25" i="40"/>
  <c r="I25" i="40"/>
  <c r="H25" i="40"/>
  <c r="G25" i="40"/>
  <c r="K25" i="40" s="1"/>
  <c r="L26" i="40" s="1"/>
  <c r="F25" i="40"/>
  <c r="M24" i="40"/>
  <c r="K24" i="40"/>
  <c r="L24" i="40" s="1"/>
  <c r="J23" i="40"/>
  <c r="I23" i="40"/>
  <c r="H23" i="40"/>
  <c r="G23" i="40"/>
  <c r="F23" i="40"/>
  <c r="K23" i="40" s="1"/>
  <c r="K22" i="40"/>
  <c r="L23" i="40" s="1"/>
  <c r="J22" i="40"/>
  <c r="I22" i="40"/>
  <c r="H22" i="40"/>
  <c r="G22" i="40"/>
  <c r="F22" i="40"/>
  <c r="M21" i="40"/>
  <c r="K21" i="40"/>
  <c r="L21" i="40" s="1"/>
  <c r="J20" i="40"/>
  <c r="I20" i="40"/>
  <c r="K20" i="40" s="1"/>
  <c r="H20" i="40"/>
  <c r="G20" i="40"/>
  <c r="F20" i="40"/>
  <c r="J19" i="40"/>
  <c r="I19" i="40"/>
  <c r="H19" i="40"/>
  <c r="G19" i="40"/>
  <c r="F19" i="40"/>
  <c r="K19" i="40" s="1"/>
  <c r="L20" i="40" s="1"/>
  <c r="M18" i="40"/>
  <c r="K18" i="40"/>
  <c r="L18" i="40" s="1"/>
  <c r="J17" i="40"/>
  <c r="I17" i="40"/>
  <c r="H17" i="40"/>
  <c r="G17" i="40"/>
  <c r="K17" i="40" s="1"/>
  <c r="F17" i="40"/>
  <c r="J16" i="40"/>
  <c r="I16" i="40"/>
  <c r="H16" i="40"/>
  <c r="G16" i="40"/>
  <c r="K16" i="40" s="1"/>
  <c r="L17" i="40" s="1"/>
  <c r="F16" i="40"/>
  <c r="M15" i="40"/>
  <c r="K15" i="40"/>
  <c r="L15" i="40" s="1"/>
  <c r="J14" i="40"/>
  <c r="I14" i="40"/>
  <c r="H14" i="40"/>
  <c r="G14" i="40"/>
  <c r="F14" i="40"/>
  <c r="K14" i="40" s="1"/>
  <c r="K13" i="40"/>
  <c r="L14" i="40" s="1"/>
  <c r="J13" i="40"/>
  <c r="I13" i="40"/>
  <c r="H13" i="40"/>
  <c r="G13" i="40"/>
  <c r="F13" i="40"/>
  <c r="M12" i="40"/>
  <c r="K12" i="40"/>
  <c r="L12" i="40" s="1"/>
  <c r="J11" i="40"/>
  <c r="I11" i="40"/>
  <c r="K11" i="40" s="1"/>
  <c r="H11" i="40"/>
  <c r="G11" i="40"/>
  <c r="F11" i="40"/>
  <c r="J10" i="40"/>
  <c r="I10" i="40"/>
  <c r="H10" i="40"/>
  <c r="G10" i="40"/>
  <c r="F10" i="40"/>
  <c r="K10" i="40" s="1"/>
  <c r="M9" i="40"/>
  <c r="K9" i="40"/>
  <c r="BA2" i="40"/>
  <c r="AX2" i="40"/>
  <c r="F8" i="40" s="1"/>
  <c r="G8" i="40" s="1"/>
  <c r="H8" i="40" s="1"/>
  <c r="I8" i="40" s="1"/>
  <c r="J8" i="40" s="1"/>
  <c r="L34" i="39"/>
  <c r="J32" i="39"/>
  <c r="I32" i="39"/>
  <c r="H32" i="39"/>
  <c r="G32" i="39"/>
  <c r="K32" i="39" s="1"/>
  <c r="F32" i="39"/>
  <c r="J31" i="39"/>
  <c r="I31" i="39"/>
  <c r="H31" i="39"/>
  <c r="G31" i="39"/>
  <c r="K31" i="39" s="1"/>
  <c r="L32" i="39" s="1"/>
  <c r="F31" i="39"/>
  <c r="M30" i="39"/>
  <c r="L30" i="39"/>
  <c r="K30" i="39"/>
  <c r="K29" i="39"/>
  <c r="J29" i="39"/>
  <c r="I29" i="39"/>
  <c r="H29" i="39"/>
  <c r="G29" i="39"/>
  <c r="F29" i="39"/>
  <c r="J28" i="39"/>
  <c r="I28" i="39"/>
  <c r="H28" i="39"/>
  <c r="G28" i="39"/>
  <c r="F28" i="39"/>
  <c r="K28" i="39" s="1"/>
  <c r="L29" i="39" s="1"/>
  <c r="M27" i="39"/>
  <c r="K27" i="39"/>
  <c r="L27" i="39" s="1"/>
  <c r="J26" i="39"/>
  <c r="I26" i="39"/>
  <c r="H26" i="39"/>
  <c r="G26" i="39"/>
  <c r="F26" i="39"/>
  <c r="K26" i="39" s="1"/>
  <c r="J25" i="39"/>
  <c r="I25" i="39"/>
  <c r="K25" i="39" s="1"/>
  <c r="L26" i="39" s="1"/>
  <c r="H25" i="39"/>
  <c r="G25" i="39"/>
  <c r="F25" i="39"/>
  <c r="M24" i="39"/>
  <c r="K24" i="39"/>
  <c r="L24" i="39" s="1"/>
  <c r="J23" i="39"/>
  <c r="I23" i="39"/>
  <c r="H23" i="39"/>
  <c r="G23" i="39"/>
  <c r="K23" i="39" s="1"/>
  <c r="F23" i="39"/>
  <c r="K22" i="39"/>
  <c r="L23" i="39" s="1"/>
  <c r="J22" i="39"/>
  <c r="I22" i="39"/>
  <c r="H22" i="39"/>
  <c r="G22" i="39"/>
  <c r="F22" i="39"/>
  <c r="M21" i="39"/>
  <c r="L21" i="39"/>
  <c r="K21" i="39"/>
  <c r="K20" i="39"/>
  <c r="J20" i="39"/>
  <c r="I20" i="39"/>
  <c r="H20" i="39"/>
  <c r="G20" i="39"/>
  <c r="F20" i="39"/>
  <c r="J19" i="39"/>
  <c r="I19" i="39"/>
  <c r="H19" i="39"/>
  <c r="G19" i="39"/>
  <c r="F19" i="39"/>
  <c r="K19" i="39" s="1"/>
  <c r="L20" i="39" s="1"/>
  <c r="M18" i="39"/>
  <c r="K18" i="39"/>
  <c r="L18" i="39" s="1"/>
  <c r="J17" i="39"/>
  <c r="I17" i="39"/>
  <c r="H17" i="39"/>
  <c r="G17" i="39"/>
  <c r="F17" i="39"/>
  <c r="K17" i="39" s="1"/>
  <c r="J16" i="39"/>
  <c r="I16" i="39"/>
  <c r="K16" i="39" s="1"/>
  <c r="H16" i="39"/>
  <c r="G16" i="39"/>
  <c r="F16" i="39"/>
  <c r="M15" i="39"/>
  <c r="K15" i="39"/>
  <c r="L15" i="39" s="1"/>
  <c r="J14" i="39"/>
  <c r="I14" i="39"/>
  <c r="H14" i="39"/>
  <c r="G14" i="39"/>
  <c r="K14" i="39" s="1"/>
  <c r="F14" i="39"/>
  <c r="K13" i="39"/>
  <c r="J13" i="39"/>
  <c r="I13" i="39"/>
  <c r="H13" i="39"/>
  <c r="G13" i="39"/>
  <c r="F13" i="39"/>
  <c r="M12" i="39"/>
  <c r="L12" i="39"/>
  <c r="K12" i="39"/>
  <c r="K11" i="39"/>
  <c r="J11" i="39"/>
  <c r="I11" i="39"/>
  <c r="H11" i="39"/>
  <c r="G11" i="39"/>
  <c r="F11" i="39"/>
  <c r="J10" i="39"/>
  <c r="I10" i="39"/>
  <c r="H10" i="39"/>
  <c r="G10" i="39"/>
  <c r="F10" i="39"/>
  <c r="K10" i="39" s="1"/>
  <c r="L11" i="39" s="1"/>
  <c r="M9" i="39"/>
  <c r="K9" i="39"/>
  <c r="BA2" i="39"/>
  <c r="AX2" i="39"/>
  <c r="F8" i="39" s="1"/>
  <c r="G8" i="39" s="1"/>
  <c r="H8" i="39" s="1"/>
  <c r="I8" i="39" s="1"/>
  <c r="J8" i="39" s="1"/>
  <c r="L34" i="38"/>
  <c r="J32" i="38"/>
  <c r="I32" i="38"/>
  <c r="H32" i="38"/>
  <c r="G32" i="38"/>
  <c r="F32" i="38"/>
  <c r="K32" i="38" s="1"/>
  <c r="K31" i="38"/>
  <c r="L32" i="38" s="1"/>
  <c r="J31" i="38"/>
  <c r="I31" i="38"/>
  <c r="H31" i="38"/>
  <c r="G31" i="38"/>
  <c r="F31" i="38"/>
  <c r="M30" i="38"/>
  <c r="K30" i="38"/>
  <c r="L30" i="38" s="1"/>
  <c r="J29" i="38"/>
  <c r="I29" i="38"/>
  <c r="K29" i="38" s="1"/>
  <c r="H29" i="38"/>
  <c r="G29" i="38"/>
  <c r="F29" i="38"/>
  <c r="J28" i="38"/>
  <c r="I28" i="38"/>
  <c r="H28" i="38"/>
  <c r="G28" i="38"/>
  <c r="F28" i="38"/>
  <c r="K28" i="38" s="1"/>
  <c r="L29" i="38" s="1"/>
  <c r="M27" i="38"/>
  <c r="K27" i="38"/>
  <c r="L27" i="38" s="1"/>
  <c r="J26" i="38"/>
  <c r="I26" i="38"/>
  <c r="H26" i="38"/>
  <c r="G26" i="38"/>
  <c r="F26" i="38"/>
  <c r="K26" i="38" s="1"/>
  <c r="J25" i="38"/>
  <c r="I25" i="38"/>
  <c r="H25" i="38"/>
  <c r="G25" i="38"/>
  <c r="K25" i="38" s="1"/>
  <c r="L26" i="38" s="1"/>
  <c r="F25" i="38"/>
  <c r="M24" i="38"/>
  <c r="K24" i="38"/>
  <c r="L24" i="38" s="1"/>
  <c r="J23" i="38"/>
  <c r="I23" i="38"/>
  <c r="H23" i="38"/>
  <c r="G23" i="38"/>
  <c r="F23" i="38"/>
  <c r="K23" i="38" s="1"/>
  <c r="K22" i="38"/>
  <c r="L23" i="38" s="1"/>
  <c r="J22" i="38"/>
  <c r="I22" i="38"/>
  <c r="H22" i="38"/>
  <c r="G22" i="38"/>
  <c r="F22" i="38"/>
  <c r="M21" i="38"/>
  <c r="K21" i="38"/>
  <c r="L21" i="38" s="1"/>
  <c r="J20" i="38"/>
  <c r="I20" i="38"/>
  <c r="K20" i="38" s="1"/>
  <c r="H20" i="38"/>
  <c r="G20" i="38"/>
  <c r="F20" i="38"/>
  <c r="J19" i="38"/>
  <c r="I19" i="38"/>
  <c r="H19" i="38"/>
  <c r="G19" i="38"/>
  <c r="F19" i="38"/>
  <c r="K19" i="38" s="1"/>
  <c r="M18" i="38"/>
  <c r="K18" i="38"/>
  <c r="L18" i="38" s="1"/>
  <c r="J17" i="38"/>
  <c r="I17" i="38"/>
  <c r="H17" i="38"/>
  <c r="G17" i="38"/>
  <c r="F17" i="38"/>
  <c r="K17" i="38" s="1"/>
  <c r="J16" i="38"/>
  <c r="I16" i="38"/>
  <c r="H16" i="38"/>
  <c r="G16" i="38"/>
  <c r="K16" i="38" s="1"/>
  <c r="L17" i="38" s="1"/>
  <c r="F16" i="38"/>
  <c r="M15" i="38"/>
  <c r="K15" i="38"/>
  <c r="L15" i="38" s="1"/>
  <c r="J14" i="38"/>
  <c r="I14" i="38"/>
  <c r="H14" i="38"/>
  <c r="G14" i="38"/>
  <c r="F14" i="38"/>
  <c r="K14" i="38" s="1"/>
  <c r="K13" i="38"/>
  <c r="L14" i="38" s="1"/>
  <c r="J13" i="38"/>
  <c r="I13" i="38"/>
  <c r="H13" i="38"/>
  <c r="G13" i="38"/>
  <c r="F13" i="38"/>
  <c r="M12" i="38"/>
  <c r="K12" i="38"/>
  <c r="L12" i="38" s="1"/>
  <c r="J11" i="38"/>
  <c r="I11" i="38"/>
  <c r="K11" i="38" s="1"/>
  <c r="H11" i="38"/>
  <c r="G11" i="38"/>
  <c r="F11" i="38"/>
  <c r="J10" i="38"/>
  <c r="I10" i="38"/>
  <c r="H10" i="38"/>
  <c r="G10" i="38"/>
  <c r="F10" i="38"/>
  <c r="K10" i="38" s="1"/>
  <c r="M9" i="38"/>
  <c r="K9" i="38"/>
  <c r="BA2" i="38"/>
  <c r="AX2" i="38"/>
  <c r="F8" i="38" s="1"/>
  <c r="G8" i="38" s="1"/>
  <c r="H8" i="38" s="1"/>
  <c r="I8" i="38" s="1"/>
  <c r="J8" i="38" s="1"/>
  <c r="L34" i="37"/>
  <c r="J32" i="37"/>
  <c r="I32" i="37"/>
  <c r="H32" i="37"/>
  <c r="G32" i="37"/>
  <c r="F32" i="37"/>
  <c r="K32" i="37" s="1"/>
  <c r="K31" i="37"/>
  <c r="J31" i="37"/>
  <c r="I31" i="37"/>
  <c r="H31" i="37"/>
  <c r="G31" i="37"/>
  <c r="F31" i="37"/>
  <c r="M30" i="37"/>
  <c r="K30" i="37"/>
  <c r="L30" i="37" s="1"/>
  <c r="J29" i="37"/>
  <c r="I29" i="37"/>
  <c r="K29" i="37" s="1"/>
  <c r="H29" i="37"/>
  <c r="G29" i="37"/>
  <c r="F29" i="37"/>
  <c r="J28" i="37"/>
  <c r="I28" i="37"/>
  <c r="H28" i="37"/>
  <c r="G28" i="37"/>
  <c r="F28" i="37"/>
  <c r="K28" i="37" s="1"/>
  <c r="L29" i="37" s="1"/>
  <c r="M27" i="37"/>
  <c r="K27" i="37"/>
  <c r="L27" i="37" s="1"/>
  <c r="J26" i="37"/>
  <c r="I26" i="37"/>
  <c r="H26" i="37"/>
  <c r="G26" i="37"/>
  <c r="F26" i="37"/>
  <c r="K26" i="37" s="1"/>
  <c r="J25" i="37"/>
  <c r="I25" i="37"/>
  <c r="H25" i="37"/>
  <c r="G25" i="37"/>
  <c r="K25" i="37" s="1"/>
  <c r="L26" i="37" s="1"/>
  <c r="F25" i="37"/>
  <c r="M24" i="37"/>
  <c r="K24" i="37"/>
  <c r="L24" i="37" s="1"/>
  <c r="J23" i="37"/>
  <c r="I23" i="37"/>
  <c r="H23" i="37"/>
  <c r="G23" i="37"/>
  <c r="F23" i="37"/>
  <c r="K23" i="37" s="1"/>
  <c r="K22" i="37"/>
  <c r="L23" i="37" s="1"/>
  <c r="J22" i="37"/>
  <c r="I22" i="37"/>
  <c r="H22" i="37"/>
  <c r="G22" i="37"/>
  <c r="F22" i="37"/>
  <c r="M21" i="37"/>
  <c r="K21" i="37"/>
  <c r="L21" i="37" s="1"/>
  <c r="J20" i="37"/>
  <c r="I20" i="37"/>
  <c r="K20" i="37" s="1"/>
  <c r="H20" i="37"/>
  <c r="G20" i="37"/>
  <c r="F20" i="37"/>
  <c r="J19" i="37"/>
  <c r="I19" i="37"/>
  <c r="H19" i="37"/>
  <c r="G19" i="37"/>
  <c r="F19" i="37"/>
  <c r="K19" i="37" s="1"/>
  <c r="M18" i="37"/>
  <c r="K18" i="37"/>
  <c r="L18" i="37" s="1"/>
  <c r="J17" i="37"/>
  <c r="I17" i="37"/>
  <c r="H17" i="37"/>
  <c r="G17" i="37"/>
  <c r="F17" i="37"/>
  <c r="K17" i="37" s="1"/>
  <c r="J16" i="37"/>
  <c r="I16" i="37"/>
  <c r="H16" i="37"/>
  <c r="G16" i="37"/>
  <c r="K16" i="37" s="1"/>
  <c r="L17" i="37" s="1"/>
  <c r="F16" i="37"/>
  <c r="M15" i="37"/>
  <c r="L15" i="37"/>
  <c r="K15" i="37"/>
  <c r="J14" i="37"/>
  <c r="I14" i="37"/>
  <c r="H14" i="37"/>
  <c r="G14" i="37"/>
  <c r="F14" i="37"/>
  <c r="K14" i="37" s="1"/>
  <c r="K13" i="37"/>
  <c r="J13" i="37"/>
  <c r="I13" i="37"/>
  <c r="H13" i="37"/>
  <c r="G13" i="37"/>
  <c r="F13" i="37"/>
  <c r="M12" i="37"/>
  <c r="K12" i="37"/>
  <c r="L12" i="37" s="1"/>
  <c r="J11" i="37"/>
  <c r="I11" i="37"/>
  <c r="K11" i="37" s="1"/>
  <c r="H11" i="37"/>
  <c r="G11" i="37"/>
  <c r="F11" i="37"/>
  <c r="J10" i="37"/>
  <c r="I10" i="37"/>
  <c r="H10" i="37"/>
  <c r="G10" i="37"/>
  <c r="F10" i="37"/>
  <c r="K10" i="37" s="1"/>
  <c r="M9" i="37"/>
  <c r="K9" i="37"/>
  <c r="BA2" i="37"/>
  <c r="AX2" i="37"/>
  <c r="F8" i="37" s="1"/>
  <c r="G8" i="37" s="1"/>
  <c r="H8" i="37" s="1"/>
  <c r="I8" i="37" s="1"/>
  <c r="J8" i="37" s="1"/>
  <c r="L34" i="36"/>
  <c r="J32" i="36"/>
  <c r="I32" i="36"/>
  <c r="H32" i="36"/>
  <c r="G32" i="36"/>
  <c r="F32" i="36"/>
  <c r="K32" i="36" s="1"/>
  <c r="J31" i="36"/>
  <c r="I31" i="36"/>
  <c r="H31" i="36"/>
  <c r="G31" i="36"/>
  <c r="F31" i="36"/>
  <c r="K31" i="36" s="1"/>
  <c r="L32" i="36" s="1"/>
  <c r="M30" i="36"/>
  <c r="K30" i="36"/>
  <c r="L30" i="36" s="1"/>
  <c r="K29" i="36"/>
  <c r="J29" i="36"/>
  <c r="I29" i="36"/>
  <c r="H29" i="36"/>
  <c r="G29" i="36"/>
  <c r="F29" i="36"/>
  <c r="J28" i="36"/>
  <c r="I28" i="36"/>
  <c r="H28" i="36"/>
  <c r="G28" i="36"/>
  <c r="F28" i="36"/>
  <c r="K28" i="36" s="1"/>
  <c r="L29" i="36" s="1"/>
  <c r="M27" i="36"/>
  <c r="L27" i="36"/>
  <c r="K27" i="36"/>
  <c r="J26" i="36"/>
  <c r="I26" i="36"/>
  <c r="H26" i="36"/>
  <c r="G26" i="36"/>
  <c r="F26" i="36"/>
  <c r="K26" i="36" s="1"/>
  <c r="J25" i="36"/>
  <c r="I25" i="36"/>
  <c r="K25" i="36" s="1"/>
  <c r="L26" i="36" s="1"/>
  <c r="H25" i="36"/>
  <c r="G25" i="36"/>
  <c r="F25" i="36"/>
  <c r="M24" i="36"/>
  <c r="L24" i="36"/>
  <c r="K24" i="36"/>
  <c r="J23" i="36"/>
  <c r="I23" i="36"/>
  <c r="H23" i="36"/>
  <c r="G23" i="36"/>
  <c r="K23" i="36" s="1"/>
  <c r="F23" i="36"/>
  <c r="J22" i="36"/>
  <c r="I22" i="36"/>
  <c r="H22" i="36"/>
  <c r="G22" i="36"/>
  <c r="F22" i="36"/>
  <c r="K22" i="36" s="1"/>
  <c r="M21" i="36"/>
  <c r="K21" i="36"/>
  <c r="L21" i="36" s="1"/>
  <c r="K20" i="36"/>
  <c r="J20" i="36"/>
  <c r="I20" i="36"/>
  <c r="H20" i="36"/>
  <c r="G20" i="36"/>
  <c r="F20" i="36"/>
  <c r="J19" i="36"/>
  <c r="I19" i="36"/>
  <c r="H19" i="36"/>
  <c r="G19" i="36"/>
  <c r="F19" i="36"/>
  <c r="K19" i="36" s="1"/>
  <c r="L20" i="36" s="1"/>
  <c r="M18" i="36"/>
  <c r="L18" i="36"/>
  <c r="K18" i="36"/>
  <c r="J17" i="36"/>
  <c r="I17" i="36"/>
  <c r="H17" i="36"/>
  <c r="G17" i="36"/>
  <c r="F17" i="36"/>
  <c r="K17" i="36" s="1"/>
  <c r="J16" i="36"/>
  <c r="I16" i="36"/>
  <c r="K16" i="36" s="1"/>
  <c r="H16" i="36"/>
  <c r="G16" i="36"/>
  <c r="F16" i="36"/>
  <c r="M15" i="36"/>
  <c r="L15" i="36"/>
  <c r="K15" i="36"/>
  <c r="J14" i="36"/>
  <c r="I14" i="36"/>
  <c r="H14" i="36"/>
  <c r="G14" i="36"/>
  <c r="K14" i="36" s="1"/>
  <c r="F14" i="36"/>
  <c r="J13" i="36"/>
  <c r="I13" i="36"/>
  <c r="H13" i="36"/>
  <c r="G13" i="36"/>
  <c r="F13" i="36"/>
  <c r="K13" i="36" s="1"/>
  <c r="M12" i="36"/>
  <c r="K12" i="36"/>
  <c r="L12" i="36" s="1"/>
  <c r="K11" i="36"/>
  <c r="J11" i="36"/>
  <c r="I11" i="36"/>
  <c r="H11" i="36"/>
  <c r="G11" i="36"/>
  <c r="F11" i="36"/>
  <c r="J10" i="36"/>
  <c r="I10" i="36"/>
  <c r="H10" i="36"/>
  <c r="G10" i="36"/>
  <c r="F10" i="36"/>
  <c r="K10" i="36" s="1"/>
  <c r="L11" i="36" s="1"/>
  <c r="M9" i="36"/>
  <c r="L9" i="36"/>
  <c r="L33" i="36" s="1"/>
  <c r="K9" i="36"/>
  <c r="BA2" i="36"/>
  <c r="AX2" i="36"/>
  <c r="F8" i="36" s="1"/>
  <c r="G8" i="36" s="1"/>
  <c r="H8" i="36" s="1"/>
  <c r="I8" i="36" s="1"/>
  <c r="J8" i="36" s="1"/>
  <c r="L34" i="35"/>
  <c r="J32" i="35"/>
  <c r="I32" i="35"/>
  <c r="H32" i="35"/>
  <c r="G32" i="35"/>
  <c r="F32" i="35"/>
  <c r="K32" i="35" s="1"/>
  <c r="K31" i="35"/>
  <c r="J31" i="35"/>
  <c r="I31" i="35"/>
  <c r="H31" i="35"/>
  <c r="G31" i="35"/>
  <c r="F31" i="35"/>
  <c r="M30" i="35"/>
  <c r="K30" i="35"/>
  <c r="L30" i="35" s="1"/>
  <c r="J29" i="35"/>
  <c r="K29" i="35" s="1"/>
  <c r="I29" i="35"/>
  <c r="H29" i="35"/>
  <c r="G29" i="35"/>
  <c r="F29" i="35"/>
  <c r="J28" i="35"/>
  <c r="I28" i="35"/>
  <c r="H28" i="35"/>
  <c r="G28" i="35"/>
  <c r="F28" i="35"/>
  <c r="K28" i="35" s="1"/>
  <c r="L29" i="35" s="1"/>
  <c r="M27" i="35"/>
  <c r="L27" i="35"/>
  <c r="K27" i="35"/>
  <c r="J26" i="35"/>
  <c r="I26" i="35"/>
  <c r="H26" i="35"/>
  <c r="G26" i="35"/>
  <c r="F26" i="35"/>
  <c r="K26" i="35" s="1"/>
  <c r="J25" i="35"/>
  <c r="I25" i="35"/>
  <c r="H25" i="35"/>
  <c r="K25" i="35" s="1"/>
  <c r="L26" i="35" s="1"/>
  <c r="G25" i="35"/>
  <c r="F25" i="35"/>
  <c r="M24" i="35"/>
  <c r="L24" i="35"/>
  <c r="K24" i="35"/>
  <c r="J23" i="35"/>
  <c r="I23" i="35"/>
  <c r="H23" i="35"/>
  <c r="G23" i="35"/>
  <c r="F23" i="35"/>
  <c r="K23" i="35" s="1"/>
  <c r="K22" i="35"/>
  <c r="J22" i="35"/>
  <c r="I22" i="35"/>
  <c r="H22" i="35"/>
  <c r="G22" i="35"/>
  <c r="F22" i="35"/>
  <c r="M21" i="35"/>
  <c r="K21" i="35"/>
  <c r="L21" i="35" s="1"/>
  <c r="J20" i="35"/>
  <c r="K20" i="35" s="1"/>
  <c r="I20" i="35"/>
  <c r="H20" i="35"/>
  <c r="G20" i="35"/>
  <c r="F20" i="35"/>
  <c r="J19" i="35"/>
  <c r="I19" i="35"/>
  <c r="H19" i="35"/>
  <c r="G19" i="35"/>
  <c r="F19" i="35"/>
  <c r="K19" i="35" s="1"/>
  <c r="M18" i="35"/>
  <c r="L18" i="35"/>
  <c r="K18" i="35"/>
  <c r="J17" i="35"/>
  <c r="I17" i="35"/>
  <c r="H17" i="35"/>
  <c r="G17" i="35"/>
  <c r="K17" i="35" s="1"/>
  <c r="F17" i="35"/>
  <c r="J16" i="35"/>
  <c r="I16" i="35"/>
  <c r="H16" i="35"/>
  <c r="K16" i="35" s="1"/>
  <c r="G16" i="35"/>
  <c r="F16" i="35"/>
  <c r="M15" i="35"/>
  <c r="L15" i="35"/>
  <c r="K15" i="35"/>
  <c r="J14" i="35"/>
  <c r="I14" i="35"/>
  <c r="H14" i="35"/>
  <c r="G14" i="35"/>
  <c r="F14" i="35"/>
  <c r="K14" i="35" s="1"/>
  <c r="K13" i="35"/>
  <c r="J13" i="35"/>
  <c r="I13" i="35"/>
  <c r="H13" i="35"/>
  <c r="G13" i="35"/>
  <c r="F13" i="35"/>
  <c r="M12" i="35"/>
  <c r="K12" i="35"/>
  <c r="L12" i="35" s="1"/>
  <c r="J11" i="35"/>
  <c r="K11" i="35" s="1"/>
  <c r="I11" i="35"/>
  <c r="H11" i="35"/>
  <c r="G11" i="35"/>
  <c r="F11" i="35"/>
  <c r="J10" i="35"/>
  <c r="I10" i="35"/>
  <c r="H10" i="35"/>
  <c r="G10" i="35"/>
  <c r="F10" i="35"/>
  <c r="K10" i="35" s="1"/>
  <c r="M9" i="35"/>
  <c r="L9" i="35"/>
  <c r="L33" i="35" s="1"/>
  <c r="K9" i="35"/>
  <c r="F8" i="35"/>
  <c r="G8" i="35" s="1"/>
  <c r="H8" i="35" s="1"/>
  <c r="I8" i="35" s="1"/>
  <c r="J8" i="35" s="1"/>
  <c r="BA2" i="35"/>
  <c r="AX2" i="35"/>
  <c r="L34" i="34"/>
  <c r="J32" i="34"/>
  <c r="I32" i="34"/>
  <c r="H32" i="34"/>
  <c r="G32" i="34"/>
  <c r="F32" i="34"/>
  <c r="K32" i="34" s="1"/>
  <c r="K31" i="34"/>
  <c r="J31" i="34"/>
  <c r="I31" i="34"/>
  <c r="H31" i="34"/>
  <c r="G31" i="34"/>
  <c r="F31" i="34"/>
  <c r="M30" i="34"/>
  <c r="K30" i="34"/>
  <c r="L30" i="34" s="1"/>
  <c r="J29" i="34"/>
  <c r="I29" i="34"/>
  <c r="K29" i="34" s="1"/>
  <c r="H29" i="34"/>
  <c r="G29" i="34"/>
  <c r="F29" i="34"/>
  <c r="J28" i="34"/>
  <c r="I28" i="34"/>
  <c r="H28" i="34"/>
  <c r="G28" i="34"/>
  <c r="F28" i="34"/>
  <c r="K28" i="34" s="1"/>
  <c r="L29" i="34" s="1"/>
  <c r="M27" i="34"/>
  <c r="K27" i="34"/>
  <c r="L27" i="34" s="1"/>
  <c r="J26" i="34"/>
  <c r="I26" i="34"/>
  <c r="H26" i="34"/>
  <c r="G26" i="34"/>
  <c r="F26" i="34"/>
  <c r="K26" i="34" s="1"/>
  <c r="J25" i="34"/>
  <c r="I25" i="34"/>
  <c r="H25" i="34"/>
  <c r="G25" i="34"/>
  <c r="K25" i="34" s="1"/>
  <c r="L26" i="34" s="1"/>
  <c r="F25" i="34"/>
  <c r="M24" i="34"/>
  <c r="L24" i="34"/>
  <c r="K24" i="34"/>
  <c r="J23" i="34"/>
  <c r="I23" i="34"/>
  <c r="H23" i="34"/>
  <c r="G23" i="34"/>
  <c r="F23" i="34"/>
  <c r="K23" i="34" s="1"/>
  <c r="K22" i="34"/>
  <c r="L23" i="34" s="1"/>
  <c r="J22" i="34"/>
  <c r="I22" i="34"/>
  <c r="H22" i="34"/>
  <c r="G22" i="34"/>
  <c r="F22" i="34"/>
  <c r="M21" i="34"/>
  <c r="K21" i="34"/>
  <c r="L21" i="34" s="1"/>
  <c r="J20" i="34"/>
  <c r="I20" i="34"/>
  <c r="K20" i="34" s="1"/>
  <c r="H20" i="34"/>
  <c r="G20" i="34"/>
  <c r="F20" i="34"/>
  <c r="J19" i="34"/>
  <c r="I19" i="34"/>
  <c r="H19" i="34"/>
  <c r="G19" i="34"/>
  <c r="F19" i="34"/>
  <c r="K19" i="34" s="1"/>
  <c r="M18" i="34"/>
  <c r="K18" i="34"/>
  <c r="L18" i="34" s="1"/>
  <c r="J17" i="34"/>
  <c r="I17" i="34"/>
  <c r="H17" i="34"/>
  <c r="G17" i="34"/>
  <c r="F17" i="34"/>
  <c r="K17" i="34" s="1"/>
  <c r="J16" i="34"/>
  <c r="I16" i="34"/>
  <c r="H16" i="34"/>
  <c r="G16" i="34"/>
  <c r="K16" i="34" s="1"/>
  <c r="L17" i="34" s="1"/>
  <c r="F16" i="34"/>
  <c r="M15" i="34"/>
  <c r="L15" i="34"/>
  <c r="K15" i="34"/>
  <c r="J14" i="34"/>
  <c r="I14" i="34"/>
  <c r="H14" i="34"/>
  <c r="G14" i="34"/>
  <c r="F14" i="34"/>
  <c r="K14" i="34" s="1"/>
  <c r="K13" i="34"/>
  <c r="L14" i="34" s="1"/>
  <c r="J13" i="34"/>
  <c r="I13" i="34"/>
  <c r="H13" i="34"/>
  <c r="G13" i="34"/>
  <c r="F13" i="34"/>
  <c r="M12" i="34"/>
  <c r="K12" i="34"/>
  <c r="L12" i="34" s="1"/>
  <c r="J11" i="34"/>
  <c r="I11" i="34"/>
  <c r="K11" i="34" s="1"/>
  <c r="H11" i="34"/>
  <c r="G11" i="34"/>
  <c r="F11" i="34"/>
  <c r="J10" i="34"/>
  <c r="I10" i="34"/>
  <c r="H10" i="34"/>
  <c r="G10" i="34"/>
  <c r="F10" i="34"/>
  <c r="K10" i="34" s="1"/>
  <c r="M9" i="34"/>
  <c r="K9" i="34"/>
  <c r="BA2" i="34"/>
  <c r="AX2" i="34"/>
  <c r="F8" i="34" s="1"/>
  <c r="G8" i="34" s="1"/>
  <c r="H8" i="34" s="1"/>
  <c r="I8" i="34" s="1"/>
  <c r="J8" i="34" s="1"/>
  <c r="L34" i="33"/>
  <c r="J32" i="33"/>
  <c r="I32" i="33"/>
  <c r="H32" i="33"/>
  <c r="G32" i="33"/>
  <c r="F32" i="33"/>
  <c r="K32" i="33" s="1"/>
  <c r="J31" i="33"/>
  <c r="I31" i="33"/>
  <c r="H31" i="33"/>
  <c r="G31" i="33"/>
  <c r="F31" i="33"/>
  <c r="K31" i="33" s="1"/>
  <c r="M30" i="33"/>
  <c r="L30" i="33"/>
  <c r="K30" i="33"/>
  <c r="J29" i="33"/>
  <c r="I29" i="33"/>
  <c r="H29" i="33"/>
  <c r="G29" i="33"/>
  <c r="F29" i="33"/>
  <c r="K29" i="33" s="1"/>
  <c r="J28" i="33"/>
  <c r="I28" i="33"/>
  <c r="K28" i="33" s="1"/>
  <c r="H28" i="33"/>
  <c r="G28" i="33"/>
  <c r="F28" i="33"/>
  <c r="M27" i="33"/>
  <c r="K27" i="33"/>
  <c r="L27" i="33" s="1"/>
  <c r="J26" i="33"/>
  <c r="I26" i="33"/>
  <c r="H26" i="33"/>
  <c r="G26" i="33"/>
  <c r="F26" i="33"/>
  <c r="K26" i="33" s="1"/>
  <c r="J25" i="33"/>
  <c r="I25" i="33"/>
  <c r="H25" i="33"/>
  <c r="G25" i="33"/>
  <c r="F25" i="33"/>
  <c r="K25" i="33" s="1"/>
  <c r="M24" i="33"/>
  <c r="K24" i="33"/>
  <c r="L24" i="33" s="1"/>
  <c r="K23" i="33"/>
  <c r="J23" i="33"/>
  <c r="I23" i="33"/>
  <c r="H23" i="33"/>
  <c r="G23" i="33"/>
  <c r="F23" i="33"/>
  <c r="J22" i="33"/>
  <c r="I22" i="33"/>
  <c r="H22" i="33"/>
  <c r="G22" i="33"/>
  <c r="K22" i="33" s="1"/>
  <c r="L23" i="33" s="1"/>
  <c r="F22" i="33"/>
  <c r="M21" i="33"/>
  <c r="L21" i="33"/>
  <c r="K21" i="33"/>
  <c r="K20" i="33"/>
  <c r="J20" i="33"/>
  <c r="I20" i="33"/>
  <c r="H20" i="33"/>
  <c r="G20" i="33"/>
  <c r="F20" i="33"/>
  <c r="J19" i="33"/>
  <c r="I19" i="33"/>
  <c r="K19" i="33" s="1"/>
  <c r="L20" i="33" s="1"/>
  <c r="H19" i="33"/>
  <c r="G19" i="33"/>
  <c r="F19" i="33"/>
  <c r="M18" i="33"/>
  <c r="K18" i="33"/>
  <c r="L18" i="33" s="1"/>
  <c r="J17" i="33"/>
  <c r="I17" i="33"/>
  <c r="H17" i="33"/>
  <c r="G17" i="33"/>
  <c r="K17" i="33" s="1"/>
  <c r="F17" i="33"/>
  <c r="J16" i="33"/>
  <c r="I16" i="33"/>
  <c r="H16" i="33"/>
  <c r="G16" i="33"/>
  <c r="F16" i="33"/>
  <c r="K16" i="33" s="1"/>
  <c r="M15" i="33"/>
  <c r="K15" i="33"/>
  <c r="L15" i="33" s="1"/>
  <c r="K14" i="33"/>
  <c r="J14" i="33"/>
  <c r="I14" i="33"/>
  <c r="H14" i="33"/>
  <c r="G14" i="33"/>
  <c r="F14" i="33"/>
  <c r="J13" i="33"/>
  <c r="I13" i="33"/>
  <c r="H13" i="33"/>
  <c r="G13" i="33"/>
  <c r="K13" i="33" s="1"/>
  <c r="L14" i="33" s="1"/>
  <c r="F13" i="33"/>
  <c r="M12" i="33"/>
  <c r="L12" i="33"/>
  <c r="K12" i="33"/>
  <c r="K11" i="33"/>
  <c r="J11" i="33"/>
  <c r="I11" i="33"/>
  <c r="H11" i="33"/>
  <c r="G11" i="33"/>
  <c r="F11" i="33"/>
  <c r="J10" i="33"/>
  <c r="I10" i="33"/>
  <c r="K10" i="33" s="1"/>
  <c r="L11" i="33" s="1"/>
  <c r="H10" i="33"/>
  <c r="G10" i="33"/>
  <c r="F10" i="33"/>
  <c r="M9" i="33"/>
  <c r="K9" i="33"/>
  <c r="BA2" i="33"/>
  <c r="AX2" i="33"/>
  <c r="F8" i="33" s="1"/>
  <c r="G8" i="33" s="1"/>
  <c r="H8" i="33" s="1"/>
  <c r="I8" i="33" s="1"/>
  <c r="J8" i="33" s="1"/>
  <c r="J32" i="32"/>
  <c r="I32" i="32"/>
  <c r="H32" i="32"/>
  <c r="G32" i="32"/>
  <c r="F32" i="32"/>
  <c r="K32" i="32" s="1"/>
  <c r="K31" i="32"/>
  <c r="L32" i="32" s="1"/>
  <c r="J31" i="32"/>
  <c r="I31" i="32"/>
  <c r="H31" i="32"/>
  <c r="G31" i="32"/>
  <c r="F31" i="32"/>
  <c r="M30" i="32"/>
  <c r="K30" i="32"/>
  <c r="L30" i="32" s="1"/>
  <c r="J29" i="32"/>
  <c r="I29" i="32"/>
  <c r="K29" i="32" s="1"/>
  <c r="H29" i="32"/>
  <c r="G29" i="32"/>
  <c r="F29" i="32"/>
  <c r="J28" i="32"/>
  <c r="I28" i="32"/>
  <c r="H28" i="32"/>
  <c r="G28" i="32"/>
  <c r="F28" i="32"/>
  <c r="K28" i="32" s="1"/>
  <c r="L29" i="32" s="1"/>
  <c r="M27" i="32"/>
  <c r="K27" i="32"/>
  <c r="L27" i="32" s="1"/>
  <c r="J26" i="32"/>
  <c r="I26" i="32"/>
  <c r="H26" i="32"/>
  <c r="G26" i="32"/>
  <c r="F26" i="32"/>
  <c r="K26" i="32" s="1"/>
  <c r="J25" i="32"/>
  <c r="I25" i="32"/>
  <c r="H25" i="32"/>
  <c r="G25" i="32"/>
  <c r="K25" i="32" s="1"/>
  <c r="L26" i="32" s="1"/>
  <c r="F25" i="32"/>
  <c r="M24" i="32"/>
  <c r="K24" i="32"/>
  <c r="L24" i="32" s="1"/>
  <c r="J23" i="32"/>
  <c r="I23" i="32"/>
  <c r="H23" i="32"/>
  <c r="G23" i="32"/>
  <c r="F23" i="32"/>
  <c r="K23" i="32" s="1"/>
  <c r="K22" i="32"/>
  <c r="L23" i="32" s="1"/>
  <c r="J22" i="32"/>
  <c r="I22" i="32"/>
  <c r="H22" i="32"/>
  <c r="G22" i="32"/>
  <c r="F22" i="32"/>
  <c r="M21" i="32"/>
  <c r="K21" i="32"/>
  <c r="L21" i="32" s="1"/>
  <c r="J20" i="32"/>
  <c r="I20" i="32"/>
  <c r="K20" i="32" s="1"/>
  <c r="H20" i="32"/>
  <c r="G20" i="32"/>
  <c r="F20" i="32"/>
  <c r="J19" i="32"/>
  <c r="I19" i="32"/>
  <c r="H19" i="32"/>
  <c r="G19" i="32"/>
  <c r="F19" i="32"/>
  <c r="K19" i="32" s="1"/>
  <c r="M18" i="32"/>
  <c r="K18" i="32"/>
  <c r="L18" i="32" s="1"/>
  <c r="J17" i="32"/>
  <c r="I17" i="32"/>
  <c r="H17" i="32"/>
  <c r="G17" i="32"/>
  <c r="F17" i="32"/>
  <c r="K17" i="32" s="1"/>
  <c r="J16" i="32"/>
  <c r="I16" i="32"/>
  <c r="H16" i="32"/>
  <c r="G16" i="32"/>
  <c r="K16" i="32" s="1"/>
  <c r="L17" i="32" s="1"/>
  <c r="F16" i="32"/>
  <c r="M15" i="32"/>
  <c r="L15" i="32"/>
  <c r="K15" i="32"/>
  <c r="J14" i="32"/>
  <c r="I14" i="32"/>
  <c r="H14" i="32"/>
  <c r="G14" i="32"/>
  <c r="F14" i="32"/>
  <c r="K14" i="32" s="1"/>
  <c r="K13" i="32"/>
  <c r="L14" i="32" s="1"/>
  <c r="J13" i="32"/>
  <c r="I13" i="32"/>
  <c r="H13" i="32"/>
  <c r="G13" i="32"/>
  <c r="F13" i="32"/>
  <c r="M12" i="32"/>
  <c r="K12" i="32"/>
  <c r="L12" i="32" s="1"/>
  <c r="J11" i="32"/>
  <c r="I11" i="32"/>
  <c r="K11" i="32" s="1"/>
  <c r="H11" i="32"/>
  <c r="G11" i="32"/>
  <c r="F11" i="32"/>
  <c r="J10" i="32"/>
  <c r="I10" i="32"/>
  <c r="H10" i="32"/>
  <c r="G10" i="32"/>
  <c r="F10" i="32"/>
  <c r="K10" i="32" s="1"/>
  <c r="M9" i="32"/>
  <c r="K9" i="32"/>
  <c r="L9" i="32" s="1"/>
  <c r="L33" i="32" s="1"/>
  <c r="BA2" i="32"/>
  <c r="AX2" i="32"/>
  <c r="F8" i="32" s="1"/>
  <c r="G8" i="32" s="1"/>
  <c r="H8" i="32" s="1"/>
  <c r="I8" i="32" s="1"/>
  <c r="J8" i="32" s="1"/>
  <c r="J32" i="31"/>
  <c r="I32" i="31"/>
  <c r="H32" i="31"/>
  <c r="G32" i="31"/>
  <c r="F32" i="31"/>
  <c r="K32" i="31" s="1"/>
  <c r="K31" i="31"/>
  <c r="L32" i="31" s="1"/>
  <c r="J31" i="31"/>
  <c r="I31" i="31"/>
  <c r="H31" i="31"/>
  <c r="G31" i="31"/>
  <c r="F31" i="31"/>
  <c r="M30" i="31"/>
  <c r="L30" i="31"/>
  <c r="K30" i="31"/>
  <c r="J29" i="31"/>
  <c r="I29" i="31"/>
  <c r="K29" i="31" s="1"/>
  <c r="H29" i="31"/>
  <c r="G29" i="31"/>
  <c r="F29" i="31"/>
  <c r="J28" i="31"/>
  <c r="I28" i="31"/>
  <c r="H28" i="31"/>
  <c r="K28" i="31" s="1"/>
  <c r="L29" i="31" s="1"/>
  <c r="G28" i="31"/>
  <c r="F28" i="31"/>
  <c r="M27" i="31"/>
  <c r="K27" i="31"/>
  <c r="L27" i="31" s="1"/>
  <c r="J26" i="31"/>
  <c r="I26" i="31"/>
  <c r="H26" i="31"/>
  <c r="G26" i="31"/>
  <c r="F26" i="31"/>
  <c r="K26" i="31" s="1"/>
  <c r="J25" i="31"/>
  <c r="I25" i="31"/>
  <c r="H25" i="31"/>
  <c r="G25" i="31"/>
  <c r="K25" i="31" s="1"/>
  <c r="L26" i="31" s="1"/>
  <c r="F25" i="31"/>
  <c r="M24" i="31"/>
  <c r="K24" i="31"/>
  <c r="L24" i="31" s="1"/>
  <c r="J23" i="31"/>
  <c r="K23" i="31" s="1"/>
  <c r="I23" i="31"/>
  <c r="H23" i="31"/>
  <c r="G23" i="31"/>
  <c r="F23" i="31"/>
  <c r="K22" i="31"/>
  <c r="L23" i="31" s="1"/>
  <c r="J22" i="31"/>
  <c r="I22" i="31"/>
  <c r="H22" i="31"/>
  <c r="G22" i="31"/>
  <c r="F22" i="31"/>
  <c r="M21" i="31"/>
  <c r="L21" i="31"/>
  <c r="K21" i="31"/>
  <c r="J20" i="31"/>
  <c r="I20" i="31"/>
  <c r="K20" i="31" s="1"/>
  <c r="H20" i="31"/>
  <c r="G20" i="31"/>
  <c r="F20" i="31"/>
  <c r="J19" i="31"/>
  <c r="I19" i="31"/>
  <c r="H19" i="31"/>
  <c r="G19" i="31"/>
  <c r="K19" i="31" s="1"/>
  <c r="F19" i="31"/>
  <c r="M18" i="31"/>
  <c r="K18" i="31"/>
  <c r="L18" i="31" s="1"/>
  <c r="J17" i="31"/>
  <c r="I17" i="31"/>
  <c r="H17" i="31"/>
  <c r="G17" i="31"/>
  <c r="F17" i="31"/>
  <c r="K17" i="31" s="1"/>
  <c r="J16" i="31"/>
  <c r="I16" i="31"/>
  <c r="H16" i="31"/>
  <c r="G16" i="31"/>
  <c r="K16" i="31" s="1"/>
  <c r="F16" i="31"/>
  <c r="M15" i="31"/>
  <c r="K15" i="31"/>
  <c r="L15" i="31" s="1"/>
  <c r="J14" i="31"/>
  <c r="K14" i="31" s="1"/>
  <c r="I14" i="31"/>
  <c r="H14" i="31"/>
  <c r="G14" i="31"/>
  <c r="F14" i="31"/>
  <c r="K13" i="31"/>
  <c r="L14" i="31" s="1"/>
  <c r="J13" i="31"/>
  <c r="I13" i="31"/>
  <c r="H13" i="31"/>
  <c r="G13" i="31"/>
  <c r="F13" i="31"/>
  <c r="M12" i="31"/>
  <c r="L12" i="31"/>
  <c r="K12" i="31"/>
  <c r="J11" i="31"/>
  <c r="I11" i="31"/>
  <c r="K11" i="31" s="1"/>
  <c r="H11" i="31"/>
  <c r="G11" i="31"/>
  <c r="F11" i="31"/>
  <c r="J10" i="31"/>
  <c r="I10" i="31"/>
  <c r="H10" i="31"/>
  <c r="G10" i="31"/>
  <c r="K10" i="31" s="1"/>
  <c r="F10" i="31"/>
  <c r="M9" i="31"/>
  <c r="K9" i="31"/>
  <c r="BA2" i="31"/>
  <c r="AX2" i="31"/>
  <c r="F8" i="31" s="1"/>
  <c r="G8" i="31" s="1"/>
  <c r="H8" i="31" s="1"/>
  <c r="I8" i="31" s="1"/>
  <c r="J8" i="31" s="1"/>
  <c r="J32" i="30"/>
  <c r="I32" i="30"/>
  <c r="H32" i="30"/>
  <c r="K32" i="30" s="1"/>
  <c r="G32" i="30"/>
  <c r="F32" i="30"/>
  <c r="J31" i="30"/>
  <c r="I31" i="30"/>
  <c r="H31" i="30"/>
  <c r="G31" i="30"/>
  <c r="F31" i="30"/>
  <c r="K31" i="30" s="1"/>
  <c r="L32" i="30" s="1"/>
  <c r="M30" i="30"/>
  <c r="L30" i="30"/>
  <c r="K30" i="30"/>
  <c r="J29" i="30"/>
  <c r="I29" i="30"/>
  <c r="H29" i="30"/>
  <c r="G29" i="30"/>
  <c r="K29" i="30" s="1"/>
  <c r="F29" i="30"/>
  <c r="J28" i="30"/>
  <c r="I28" i="30"/>
  <c r="H28" i="30"/>
  <c r="G28" i="30"/>
  <c r="F28" i="30"/>
  <c r="K28" i="30" s="1"/>
  <c r="L29" i="30" s="1"/>
  <c r="M27" i="30"/>
  <c r="K27" i="30"/>
  <c r="L27" i="30" s="1"/>
  <c r="J26" i="30"/>
  <c r="I26" i="30"/>
  <c r="H26" i="30"/>
  <c r="G26" i="30"/>
  <c r="F26" i="30"/>
  <c r="K26" i="30" s="1"/>
  <c r="J25" i="30"/>
  <c r="I25" i="30"/>
  <c r="H25" i="30"/>
  <c r="G25" i="30"/>
  <c r="K25" i="30" s="1"/>
  <c r="L26" i="30" s="1"/>
  <c r="F25" i="30"/>
  <c r="M24" i="30"/>
  <c r="K24" i="30"/>
  <c r="L24" i="30" s="1"/>
  <c r="J23" i="30"/>
  <c r="I23" i="30"/>
  <c r="H23" i="30"/>
  <c r="K23" i="30" s="1"/>
  <c r="G23" i="30"/>
  <c r="F23" i="30"/>
  <c r="J22" i="30"/>
  <c r="I22" i="30"/>
  <c r="H22" i="30"/>
  <c r="G22" i="30"/>
  <c r="F22" i="30"/>
  <c r="K22" i="30" s="1"/>
  <c r="L23" i="30" s="1"/>
  <c r="M21" i="30"/>
  <c r="L21" i="30"/>
  <c r="K21" i="30"/>
  <c r="J20" i="30"/>
  <c r="I20" i="30"/>
  <c r="H20" i="30"/>
  <c r="G20" i="30"/>
  <c r="K20" i="30" s="1"/>
  <c r="F20" i="30"/>
  <c r="J19" i="30"/>
  <c r="I19" i="30"/>
  <c r="H19" i="30"/>
  <c r="G19" i="30"/>
  <c r="F19" i="30"/>
  <c r="K19" i="30" s="1"/>
  <c r="M18" i="30"/>
  <c r="K18" i="30"/>
  <c r="L18" i="30" s="1"/>
  <c r="J17" i="30"/>
  <c r="I17" i="30"/>
  <c r="H17" i="30"/>
  <c r="G17" i="30"/>
  <c r="F17" i="30"/>
  <c r="K17" i="30" s="1"/>
  <c r="J16" i="30"/>
  <c r="I16" i="30"/>
  <c r="H16" i="30"/>
  <c r="G16" i="30"/>
  <c r="K16" i="30" s="1"/>
  <c r="L17" i="30" s="1"/>
  <c r="F16" i="30"/>
  <c r="M15" i="30"/>
  <c r="K15" i="30"/>
  <c r="L15" i="30" s="1"/>
  <c r="J14" i="30"/>
  <c r="I14" i="30"/>
  <c r="H14" i="30"/>
  <c r="K14" i="30" s="1"/>
  <c r="G14" i="30"/>
  <c r="F14" i="30"/>
  <c r="J13" i="30"/>
  <c r="I13" i="30"/>
  <c r="H13" i="30"/>
  <c r="G13" i="30"/>
  <c r="F13" i="30"/>
  <c r="K13" i="30" s="1"/>
  <c r="M12" i="30"/>
  <c r="L12" i="30"/>
  <c r="K12" i="30"/>
  <c r="J11" i="30"/>
  <c r="I11" i="30"/>
  <c r="H11" i="30"/>
  <c r="G11" i="30"/>
  <c r="K11" i="30" s="1"/>
  <c r="F11" i="30"/>
  <c r="J10" i="30"/>
  <c r="I10" i="30"/>
  <c r="H10" i="30"/>
  <c r="G10" i="30"/>
  <c r="F10" i="30"/>
  <c r="K10" i="30" s="1"/>
  <c r="M9" i="30"/>
  <c r="K9" i="30"/>
  <c r="BA2" i="30"/>
  <c r="AX2" i="30"/>
  <c r="F8" i="30" s="1"/>
  <c r="G8" i="30" s="1"/>
  <c r="H8" i="30" s="1"/>
  <c r="I8" i="30" s="1"/>
  <c r="J8" i="30" s="1"/>
  <c r="J32" i="29"/>
  <c r="I32" i="29"/>
  <c r="H32" i="29"/>
  <c r="G32" i="29"/>
  <c r="F32" i="29"/>
  <c r="K32" i="29" s="1"/>
  <c r="K31" i="29"/>
  <c r="L32" i="29" s="1"/>
  <c r="J31" i="29"/>
  <c r="I31" i="29"/>
  <c r="H31" i="29"/>
  <c r="G31" i="29"/>
  <c r="F31" i="29"/>
  <c r="M30" i="29"/>
  <c r="L30" i="29"/>
  <c r="K30" i="29"/>
  <c r="J29" i="29"/>
  <c r="I29" i="29"/>
  <c r="K29" i="29" s="1"/>
  <c r="H29" i="29"/>
  <c r="G29" i="29"/>
  <c r="F29" i="29"/>
  <c r="J28" i="29"/>
  <c r="I28" i="29"/>
  <c r="H28" i="29"/>
  <c r="K28" i="29" s="1"/>
  <c r="L29" i="29" s="1"/>
  <c r="G28" i="29"/>
  <c r="F28" i="29"/>
  <c r="M27" i="29"/>
  <c r="K27" i="29"/>
  <c r="L27" i="29" s="1"/>
  <c r="J26" i="29"/>
  <c r="I26" i="29"/>
  <c r="H26" i="29"/>
  <c r="G26" i="29"/>
  <c r="F26" i="29"/>
  <c r="K26" i="29" s="1"/>
  <c r="J25" i="29"/>
  <c r="I25" i="29"/>
  <c r="H25" i="29"/>
  <c r="G25" i="29"/>
  <c r="K25" i="29" s="1"/>
  <c r="L26" i="29" s="1"/>
  <c r="F25" i="29"/>
  <c r="M24" i="29"/>
  <c r="K24" i="29"/>
  <c r="L24" i="29" s="1"/>
  <c r="J23" i="29"/>
  <c r="I23" i="29"/>
  <c r="H23" i="29"/>
  <c r="G23" i="29"/>
  <c r="F23" i="29"/>
  <c r="K23" i="29" s="1"/>
  <c r="K22" i="29"/>
  <c r="L23" i="29" s="1"/>
  <c r="J22" i="29"/>
  <c r="I22" i="29"/>
  <c r="H22" i="29"/>
  <c r="G22" i="29"/>
  <c r="F22" i="29"/>
  <c r="M21" i="29"/>
  <c r="L21" i="29"/>
  <c r="K21" i="29"/>
  <c r="J20" i="29"/>
  <c r="I20" i="29"/>
  <c r="K20" i="29" s="1"/>
  <c r="H20" i="29"/>
  <c r="G20" i="29"/>
  <c r="F20" i="29"/>
  <c r="J19" i="29"/>
  <c r="I19" i="29"/>
  <c r="H19" i="29"/>
  <c r="G19" i="29"/>
  <c r="F19" i="29"/>
  <c r="K19" i="29" s="1"/>
  <c r="M18" i="29"/>
  <c r="K18" i="29"/>
  <c r="L18" i="29" s="1"/>
  <c r="J17" i="29"/>
  <c r="I17" i="29"/>
  <c r="H17" i="29"/>
  <c r="G17" i="29"/>
  <c r="F17" i="29"/>
  <c r="K17" i="29" s="1"/>
  <c r="J16" i="29"/>
  <c r="I16" i="29"/>
  <c r="H16" i="29"/>
  <c r="G16" i="29"/>
  <c r="K16" i="29" s="1"/>
  <c r="F16" i="29"/>
  <c r="M15" i="29"/>
  <c r="K15" i="29"/>
  <c r="L15" i="29" s="1"/>
  <c r="J14" i="29"/>
  <c r="I14" i="29"/>
  <c r="H14" i="29"/>
  <c r="G14" i="29"/>
  <c r="F14" i="29"/>
  <c r="K14" i="29" s="1"/>
  <c r="K13" i="29"/>
  <c r="L14" i="29" s="1"/>
  <c r="J13" i="29"/>
  <c r="I13" i="29"/>
  <c r="H13" i="29"/>
  <c r="G13" i="29"/>
  <c r="F13" i="29"/>
  <c r="M12" i="29"/>
  <c r="L12" i="29"/>
  <c r="K12" i="29"/>
  <c r="J11" i="29"/>
  <c r="I11" i="29"/>
  <c r="K11" i="29" s="1"/>
  <c r="H11" i="29"/>
  <c r="G11" i="29"/>
  <c r="F11" i="29"/>
  <c r="J10" i="29"/>
  <c r="I10" i="29"/>
  <c r="H10" i="29"/>
  <c r="G10" i="29"/>
  <c r="F10" i="29"/>
  <c r="K10" i="29" s="1"/>
  <c r="M9" i="29"/>
  <c r="K9" i="29"/>
  <c r="L9" i="29" s="1"/>
  <c r="L33" i="29" s="1"/>
  <c r="BA2" i="29"/>
  <c r="AX2" i="29"/>
  <c r="F8" i="29" s="1"/>
  <c r="G8" i="29" s="1"/>
  <c r="H8" i="29" s="1"/>
  <c r="I8" i="29" s="1"/>
  <c r="J8" i="29" s="1"/>
  <c r="J32" i="28"/>
  <c r="I32" i="28"/>
  <c r="H32" i="28"/>
  <c r="G32" i="28"/>
  <c r="F32" i="28"/>
  <c r="K32" i="28" s="1"/>
  <c r="K31" i="28"/>
  <c r="J31" i="28"/>
  <c r="I31" i="28"/>
  <c r="H31" i="28"/>
  <c r="G31" i="28"/>
  <c r="F31" i="28"/>
  <c r="M30" i="28"/>
  <c r="K30" i="28"/>
  <c r="L30" i="28" s="1"/>
  <c r="K29" i="28"/>
  <c r="J29" i="28"/>
  <c r="I29" i="28"/>
  <c r="H29" i="28"/>
  <c r="G29" i="28"/>
  <c r="F29" i="28"/>
  <c r="J28" i="28"/>
  <c r="I28" i="28"/>
  <c r="H28" i="28"/>
  <c r="G28" i="28"/>
  <c r="F28" i="28"/>
  <c r="K28" i="28" s="1"/>
  <c r="L29" i="28" s="1"/>
  <c r="M27" i="28"/>
  <c r="K27" i="28"/>
  <c r="L27" i="28" s="1"/>
  <c r="J26" i="28"/>
  <c r="I26" i="28"/>
  <c r="H26" i="28"/>
  <c r="G26" i="28"/>
  <c r="F26" i="28"/>
  <c r="K26" i="28" s="1"/>
  <c r="J25" i="28"/>
  <c r="I25" i="28"/>
  <c r="H25" i="28"/>
  <c r="G25" i="28"/>
  <c r="K25" i="28" s="1"/>
  <c r="L26" i="28" s="1"/>
  <c r="F25" i="28"/>
  <c r="M24" i="28"/>
  <c r="K24" i="28"/>
  <c r="L24" i="28" s="1"/>
  <c r="J23" i="28"/>
  <c r="I23" i="28"/>
  <c r="H23" i="28"/>
  <c r="G23" i="28"/>
  <c r="F23" i="28"/>
  <c r="K23" i="28" s="1"/>
  <c r="K22" i="28"/>
  <c r="L23" i="28" s="1"/>
  <c r="J22" i="28"/>
  <c r="I22" i="28"/>
  <c r="H22" i="28"/>
  <c r="G22" i="28"/>
  <c r="F22" i="28"/>
  <c r="M21" i="28"/>
  <c r="K21" i="28"/>
  <c r="L21" i="28" s="1"/>
  <c r="K20" i="28"/>
  <c r="J20" i="28"/>
  <c r="I20" i="28"/>
  <c r="H20" i="28"/>
  <c r="G20" i="28"/>
  <c r="F20" i="28"/>
  <c r="J19" i="28"/>
  <c r="I19" i="28"/>
  <c r="H19" i="28"/>
  <c r="G19" i="28"/>
  <c r="F19" i="28"/>
  <c r="K19" i="28" s="1"/>
  <c r="L20" i="28" s="1"/>
  <c r="M18" i="28"/>
  <c r="K18" i="28"/>
  <c r="L18" i="28" s="1"/>
  <c r="J17" i="28"/>
  <c r="I17" i="28"/>
  <c r="H17" i="28"/>
  <c r="G17" i="28"/>
  <c r="F17" i="28"/>
  <c r="K17" i="28" s="1"/>
  <c r="J16" i="28"/>
  <c r="I16" i="28"/>
  <c r="H16" i="28"/>
  <c r="G16" i="28"/>
  <c r="K16" i="28" s="1"/>
  <c r="F16" i="28"/>
  <c r="M15" i="28"/>
  <c r="K15" i="28"/>
  <c r="L15" i="28" s="1"/>
  <c r="J14" i="28"/>
  <c r="I14" i="28"/>
  <c r="H14" i="28"/>
  <c r="G14" i="28"/>
  <c r="F14" i="28"/>
  <c r="K14" i="28" s="1"/>
  <c r="K13" i="28"/>
  <c r="L14" i="28" s="1"/>
  <c r="J13" i="28"/>
  <c r="I13" i="28"/>
  <c r="H13" i="28"/>
  <c r="G13" i="28"/>
  <c r="F13" i="28"/>
  <c r="M12" i="28"/>
  <c r="K12" i="28"/>
  <c r="L12" i="28" s="1"/>
  <c r="K11" i="28"/>
  <c r="J11" i="28"/>
  <c r="I11" i="28"/>
  <c r="H11" i="28"/>
  <c r="G11" i="28"/>
  <c r="F11" i="28"/>
  <c r="J10" i="28"/>
  <c r="I10" i="28"/>
  <c r="H10" i="28"/>
  <c r="G10" i="28"/>
  <c r="F10" i="28"/>
  <c r="K10" i="28" s="1"/>
  <c r="L11" i="28" s="1"/>
  <c r="M9" i="28"/>
  <c r="K9" i="28"/>
  <c r="BA2" i="28"/>
  <c r="AX2" i="28"/>
  <c r="F8" i="28" s="1"/>
  <c r="G8" i="28" s="1"/>
  <c r="H8" i="28" s="1"/>
  <c r="I8" i="28" s="1"/>
  <c r="J8" i="28" s="1"/>
  <c r="J32" i="27"/>
  <c r="I32" i="27"/>
  <c r="H32" i="27"/>
  <c r="G32" i="27"/>
  <c r="F32" i="27"/>
  <c r="K32" i="27" s="1"/>
  <c r="K31" i="27"/>
  <c r="L32" i="27" s="1"/>
  <c r="J31" i="27"/>
  <c r="I31" i="27"/>
  <c r="H31" i="27"/>
  <c r="G31" i="27"/>
  <c r="F31" i="27"/>
  <c r="M30" i="27"/>
  <c r="K30" i="27"/>
  <c r="L30" i="27" s="1"/>
  <c r="J29" i="27"/>
  <c r="I29" i="27"/>
  <c r="K29" i="27" s="1"/>
  <c r="H29" i="27"/>
  <c r="G29" i="27"/>
  <c r="F29" i="27"/>
  <c r="J28" i="27"/>
  <c r="I28" i="27"/>
  <c r="H28" i="27"/>
  <c r="G28" i="27"/>
  <c r="F28" i="27"/>
  <c r="K28" i="27" s="1"/>
  <c r="L29" i="27" s="1"/>
  <c r="M27" i="27"/>
  <c r="K27" i="27"/>
  <c r="L27" i="27" s="1"/>
  <c r="J26" i="27"/>
  <c r="I26" i="27"/>
  <c r="H26" i="27"/>
  <c r="G26" i="27"/>
  <c r="F26" i="27"/>
  <c r="K26" i="27" s="1"/>
  <c r="J25" i="27"/>
  <c r="I25" i="27"/>
  <c r="H25" i="27"/>
  <c r="G25" i="27"/>
  <c r="K25" i="27" s="1"/>
  <c r="L26" i="27" s="1"/>
  <c r="F25" i="27"/>
  <c r="M24" i="27"/>
  <c r="K24" i="27"/>
  <c r="L24" i="27" s="1"/>
  <c r="J23" i="27"/>
  <c r="I23" i="27"/>
  <c r="H23" i="27"/>
  <c r="G23" i="27"/>
  <c r="K23" i="27" s="1"/>
  <c r="F23" i="27"/>
  <c r="K22" i="27"/>
  <c r="L23" i="27" s="1"/>
  <c r="J22" i="27"/>
  <c r="I22" i="27"/>
  <c r="H22" i="27"/>
  <c r="G22" i="27"/>
  <c r="F22" i="27"/>
  <c r="M21" i="27"/>
  <c r="K21" i="27"/>
  <c r="L21" i="27" s="1"/>
  <c r="J20" i="27"/>
  <c r="I20" i="27"/>
  <c r="K20" i="27" s="1"/>
  <c r="H20" i="27"/>
  <c r="G20" i="27"/>
  <c r="F20" i="27"/>
  <c r="J19" i="27"/>
  <c r="I19" i="27"/>
  <c r="H19" i="27"/>
  <c r="G19" i="27"/>
  <c r="F19" i="27"/>
  <c r="K19" i="27" s="1"/>
  <c r="M18" i="27"/>
  <c r="K18" i="27"/>
  <c r="L18" i="27" s="1"/>
  <c r="J17" i="27"/>
  <c r="I17" i="27"/>
  <c r="H17" i="27"/>
  <c r="G17" i="27"/>
  <c r="K17" i="27" s="1"/>
  <c r="F17" i="27"/>
  <c r="J16" i="27"/>
  <c r="I16" i="27"/>
  <c r="H16" i="27"/>
  <c r="G16" i="27"/>
  <c r="K16" i="27" s="1"/>
  <c r="L17" i="27" s="1"/>
  <c r="F16" i="27"/>
  <c r="M15" i="27"/>
  <c r="L15" i="27"/>
  <c r="K15" i="27"/>
  <c r="J14" i="27"/>
  <c r="I14" i="27"/>
  <c r="H14" i="27"/>
  <c r="G14" i="27"/>
  <c r="K14" i="27" s="1"/>
  <c r="F14" i="27"/>
  <c r="K13" i="27"/>
  <c r="L14" i="27" s="1"/>
  <c r="J13" i="27"/>
  <c r="I13" i="27"/>
  <c r="H13" i="27"/>
  <c r="G13" i="27"/>
  <c r="F13" i="27"/>
  <c r="M12" i="27"/>
  <c r="K12" i="27"/>
  <c r="L12" i="27" s="1"/>
  <c r="J11" i="27"/>
  <c r="I11" i="27"/>
  <c r="K11" i="27" s="1"/>
  <c r="H11" i="27"/>
  <c r="G11" i="27"/>
  <c r="F11" i="27"/>
  <c r="J10" i="27"/>
  <c r="I10" i="27"/>
  <c r="H10" i="27"/>
  <c r="G10" i="27"/>
  <c r="F10" i="27"/>
  <c r="K10" i="27" s="1"/>
  <c r="M9" i="27"/>
  <c r="K9" i="27"/>
  <c r="BA2" i="27"/>
  <c r="AX2" i="27"/>
  <c r="F8" i="27" s="1"/>
  <c r="G8" i="27" s="1"/>
  <c r="H8" i="27" s="1"/>
  <c r="I8" i="27" s="1"/>
  <c r="J8" i="27" s="1"/>
  <c r="J32" i="26"/>
  <c r="K32" i="26" s="1"/>
  <c r="I32" i="26"/>
  <c r="H32" i="26"/>
  <c r="G32" i="26"/>
  <c r="F32" i="26"/>
  <c r="K31" i="26"/>
  <c r="L32" i="26" s="1"/>
  <c r="J31" i="26"/>
  <c r="I31" i="26"/>
  <c r="H31" i="26"/>
  <c r="G31" i="26"/>
  <c r="F31" i="26"/>
  <c r="M30" i="26"/>
  <c r="L30" i="26"/>
  <c r="K30" i="26"/>
  <c r="J29" i="26"/>
  <c r="I29" i="26"/>
  <c r="K29" i="26" s="1"/>
  <c r="H29" i="26"/>
  <c r="G29" i="26"/>
  <c r="F29" i="26"/>
  <c r="J28" i="26"/>
  <c r="I28" i="26"/>
  <c r="H28" i="26"/>
  <c r="G28" i="26"/>
  <c r="K28" i="26" s="1"/>
  <c r="L29" i="26" s="1"/>
  <c r="F28" i="26"/>
  <c r="M27" i="26"/>
  <c r="K27" i="26"/>
  <c r="L27" i="26" s="1"/>
  <c r="J26" i="26"/>
  <c r="I26" i="26"/>
  <c r="H26" i="26"/>
  <c r="G26" i="26"/>
  <c r="F26" i="26"/>
  <c r="K26" i="26" s="1"/>
  <c r="J25" i="26"/>
  <c r="I25" i="26"/>
  <c r="H25" i="26"/>
  <c r="G25" i="26"/>
  <c r="K25" i="26" s="1"/>
  <c r="L26" i="26" s="1"/>
  <c r="F25" i="26"/>
  <c r="M24" i="26"/>
  <c r="K24" i="26"/>
  <c r="L24" i="26" s="1"/>
  <c r="J23" i="26"/>
  <c r="I23" i="26"/>
  <c r="H23" i="26"/>
  <c r="G23" i="26"/>
  <c r="F23" i="26"/>
  <c r="K23" i="26" s="1"/>
  <c r="K22" i="26"/>
  <c r="L23" i="26" s="1"/>
  <c r="J22" i="26"/>
  <c r="I22" i="26"/>
  <c r="H22" i="26"/>
  <c r="G22" i="26"/>
  <c r="F22" i="26"/>
  <c r="M21" i="26"/>
  <c r="L21" i="26"/>
  <c r="K21" i="26"/>
  <c r="J20" i="26"/>
  <c r="I20" i="26"/>
  <c r="K20" i="26" s="1"/>
  <c r="H20" i="26"/>
  <c r="G20" i="26"/>
  <c r="F20" i="26"/>
  <c r="J19" i="26"/>
  <c r="I19" i="26"/>
  <c r="H19" i="26"/>
  <c r="G19" i="26"/>
  <c r="K19" i="26" s="1"/>
  <c r="F19" i="26"/>
  <c r="M18" i="26"/>
  <c r="K18" i="26"/>
  <c r="L18" i="26" s="1"/>
  <c r="J17" i="26"/>
  <c r="I17" i="26"/>
  <c r="H17" i="26"/>
  <c r="G17" i="26"/>
  <c r="F17" i="26"/>
  <c r="K17" i="26" s="1"/>
  <c r="J16" i="26"/>
  <c r="I16" i="26"/>
  <c r="H16" i="26"/>
  <c r="G16" i="26"/>
  <c r="K16" i="26" s="1"/>
  <c r="F16" i="26"/>
  <c r="M15" i="26"/>
  <c r="K15" i="26"/>
  <c r="L15" i="26" s="1"/>
  <c r="J14" i="26"/>
  <c r="I14" i="26"/>
  <c r="H14" i="26"/>
  <c r="G14" i="26"/>
  <c r="F14" i="26"/>
  <c r="K14" i="26" s="1"/>
  <c r="K13" i="26"/>
  <c r="L14" i="26" s="1"/>
  <c r="J13" i="26"/>
  <c r="I13" i="26"/>
  <c r="H13" i="26"/>
  <c r="G13" i="26"/>
  <c r="F13" i="26"/>
  <c r="M12" i="26"/>
  <c r="L12" i="26"/>
  <c r="K12" i="26"/>
  <c r="J11" i="26"/>
  <c r="I11" i="26"/>
  <c r="K11" i="26" s="1"/>
  <c r="H11" i="26"/>
  <c r="G11" i="26"/>
  <c r="F11" i="26"/>
  <c r="J10" i="26"/>
  <c r="I10" i="26"/>
  <c r="H10" i="26"/>
  <c r="G10" i="26"/>
  <c r="K10" i="26" s="1"/>
  <c r="F10" i="26"/>
  <c r="M9" i="26"/>
  <c r="K9" i="26"/>
  <c r="BA2" i="26"/>
  <c r="AX2" i="26"/>
  <c r="F8" i="26" s="1"/>
  <c r="G8" i="26" s="1"/>
  <c r="H8" i="26" s="1"/>
  <c r="I8" i="26" s="1"/>
  <c r="J8" i="26" s="1"/>
  <c r="J32" i="25"/>
  <c r="I32" i="25"/>
  <c r="H32" i="25"/>
  <c r="G32" i="25"/>
  <c r="F32" i="25"/>
  <c r="K32" i="25" s="1"/>
  <c r="K31" i="25"/>
  <c r="L32" i="25" s="1"/>
  <c r="J31" i="25"/>
  <c r="I31" i="25"/>
  <c r="H31" i="25"/>
  <c r="G31" i="25"/>
  <c r="F31" i="25"/>
  <c r="M30" i="25"/>
  <c r="K30" i="25"/>
  <c r="L30" i="25" s="1"/>
  <c r="J29" i="25"/>
  <c r="I29" i="25"/>
  <c r="K29" i="25" s="1"/>
  <c r="H29" i="25"/>
  <c r="G29" i="25"/>
  <c r="F29" i="25"/>
  <c r="J28" i="25"/>
  <c r="I28" i="25"/>
  <c r="H28" i="25"/>
  <c r="G28" i="25"/>
  <c r="F28" i="25"/>
  <c r="K28" i="25" s="1"/>
  <c r="L29" i="25" s="1"/>
  <c r="M27" i="25"/>
  <c r="K27" i="25"/>
  <c r="L27" i="25" s="1"/>
  <c r="J26" i="25"/>
  <c r="I26" i="25"/>
  <c r="H26" i="25"/>
  <c r="G26" i="25"/>
  <c r="F26" i="25"/>
  <c r="K26" i="25" s="1"/>
  <c r="J25" i="25"/>
  <c r="I25" i="25"/>
  <c r="H25" i="25"/>
  <c r="G25" i="25"/>
  <c r="K25" i="25" s="1"/>
  <c r="L26" i="25" s="1"/>
  <c r="F25" i="25"/>
  <c r="M24" i="25"/>
  <c r="K24" i="25"/>
  <c r="L24" i="25" s="1"/>
  <c r="J23" i="25"/>
  <c r="I23" i="25"/>
  <c r="H23" i="25"/>
  <c r="G23" i="25"/>
  <c r="F23" i="25"/>
  <c r="K23" i="25" s="1"/>
  <c r="K22" i="25"/>
  <c r="L23" i="25" s="1"/>
  <c r="J22" i="25"/>
  <c r="I22" i="25"/>
  <c r="H22" i="25"/>
  <c r="G22" i="25"/>
  <c r="F22" i="25"/>
  <c r="M21" i="25"/>
  <c r="K21" i="25"/>
  <c r="L21" i="25" s="1"/>
  <c r="J20" i="25"/>
  <c r="I20" i="25"/>
  <c r="K20" i="25" s="1"/>
  <c r="H20" i="25"/>
  <c r="G20" i="25"/>
  <c r="F20" i="25"/>
  <c r="J19" i="25"/>
  <c r="I19" i="25"/>
  <c r="H19" i="25"/>
  <c r="G19" i="25"/>
  <c r="F19" i="25"/>
  <c r="K19" i="25" s="1"/>
  <c r="L20" i="25" s="1"/>
  <c r="M18" i="25"/>
  <c r="K18" i="25"/>
  <c r="L18" i="25" s="1"/>
  <c r="J17" i="25"/>
  <c r="I17" i="25"/>
  <c r="H17" i="25"/>
  <c r="G17" i="25"/>
  <c r="F17" i="25"/>
  <c r="K17" i="25" s="1"/>
  <c r="J16" i="25"/>
  <c r="I16" i="25"/>
  <c r="H16" i="25"/>
  <c r="G16" i="25"/>
  <c r="K16" i="25" s="1"/>
  <c r="L17" i="25" s="1"/>
  <c r="F16" i="25"/>
  <c r="M15" i="25"/>
  <c r="K15" i="25"/>
  <c r="L15" i="25" s="1"/>
  <c r="J14" i="25"/>
  <c r="I14" i="25"/>
  <c r="H14" i="25"/>
  <c r="G14" i="25"/>
  <c r="F14" i="25"/>
  <c r="K14" i="25" s="1"/>
  <c r="K13" i="25"/>
  <c r="L14" i="25" s="1"/>
  <c r="J13" i="25"/>
  <c r="I13" i="25"/>
  <c r="H13" i="25"/>
  <c r="G13" i="25"/>
  <c r="F13" i="25"/>
  <c r="M12" i="25"/>
  <c r="K12" i="25"/>
  <c r="L12" i="25" s="1"/>
  <c r="J11" i="25"/>
  <c r="I11" i="25"/>
  <c r="K11" i="25" s="1"/>
  <c r="H11" i="25"/>
  <c r="G11" i="25"/>
  <c r="F11" i="25"/>
  <c r="J10" i="25"/>
  <c r="I10" i="25"/>
  <c r="H10" i="25"/>
  <c r="G10" i="25"/>
  <c r="F10" i="25"/>
  <c r="K10" i="25" s="1"/>
  <c r="M9" i="25"/>
  <c r="K9" i="25"/>
  <c r="BA2" i="25"/>
  <c r="AX2" i="25"/>
  <c r="F8" i="25" s="1"/>
  <c r="G8" i="25" s="1"/>
  <c r="H8" i="25" s="1"/>
  <c r="I8" i="25" s="1"/>
  <c r="J8" i="25" s="1"/>
  <c r="J32" i="24"/>
  <c r="I32" i="24"/>
  <c r="H32" i="24"/>
  <c r="G32" i="24"/>
  <c r="F32" i="24"/>
  <c r="K32" i="24" s="1"/>
  <c r="J31" i="24"/>
  <c r="I31" i="24"/>
  <c r="H31" i="24"/>
  <c r="G31" i="24"/>
  <c r="F31" i="24"/>
  <c r="K31" i="24" s="1"/>
  <c r="L32" i="24" s="1"/>
  <c r="M30" i="24"/>
  <c r="K30" i="24"/>
  <c r="L30" i="24" s="1"/>
  <c r="J29" i="24"/>
  <c r="K29" i="24" s="1"/>
  <c r="I29" i="24"/>
  <c r="H29" i="24"/>
  <c r="G29" i="24"/>
  <c r="F29" i="24"/>
  <c r="J28" i="24"/>
  <c r="I28" i="24"/>
  <c r="H28" i="24"/>
  <c r="G28" i="24"/>
  <c r="F28" i="24"/>
  <c r="K28" i="24" s="1"/>
  <c r="L29" i="24" s="1"/>
  <c r="M27" i="24"/>
  <c r="L27" i="24"/>
  <c r="K27" i="24"/>
  <c r="J26" i="24"/>
  <c r="I26" i="24"/>
  <c r="H26" i="24"/>
  <c r="G26" i="24"/>
  <c r="F26" i="24"/>
  <c r="K26" i="24" s="1"/>
  <c r="J25" i="24"/>
  <c r="I25" i="24"/>
  <c r="H25" i="24"/>
  <c r="K25" i="24" s="1"/>
  <c r="G25" i="24"/>
  <c r="F25" i="24"/>
  <c r="M24" i="24"/>
  <c r="K24" i="24"/>
  <c r="L24" i="24" s="1"/>
  <c r="J23" i="24"/>
  <c r="I23" i="24"/>
  <c r="H23" i="24"/>
  <c r="G23" i="24"/>
  <c r="K23" i="24" s="1"/>
  <c r="F23" i="24"/>
  <c r="K22" i="24"/>
  <c r="J22" i="24"/>
  <c r="I22" i="24"/>
  <c r="H22" i="24"/>
  <c r="G22" i="24"/>
  <c r="F22" i="24"/>
  <c r="M21" i="24"/>
  <c r="K21" i="24"/>
  <c r="L21" i="24" s="1"/>
  <c r="K20" i="24"/>
  <c r="J20" i="24"/>
  <c r="I20" i="24"/>
  <c r="H20" i="24"/>
  <c r="G20" i="24"/>
  <c r="F20" i="24"/>
  <c r="J19" i="24"/>
  <c r="I19" i="24"/>
  <c r="H19" i="24"/>
  <c r="G19" i="24"/>
  <c r="F19" i="24"/>
  <c r="K19" i="24" s="1"/>
  <c r="L20" i="24" s="1"/>
  <c r="M18" i="24"/>
  <c r="L18" i="24"/>
  <c r="K18" i="24"/>
  <c r="J17" i="24"/>
  <c r="I17" i="24"/>
  <c r="H17" i="24"/>
  <c r="G17" i="24"/>
  <c r="F17" i="24"/>
  <c r="K17" i="24" s="1"/>
  <c r="J16" i="24"/>
  <c r="I16" i="24"/>
  <c r="H16" i="24"/>
  <c r="K16" i="24" s="1"/>
  <c r="G16" i="24"/>
  <c r="F16" i="24"/>
  <c r="M15" i="24"/>
  <c r="K15" i="24"/>
  <c r="L15" i="24" s="1"/>
  <c r="J14" i="24"/>
  <c r="I14" i="24"/>
  <c r="H14" i="24"/>
  <c r="G14" i="24"/>
  <c r="K14" i="24" s="1"/>
  <c r="F14" i="24"/>
  <c r="J13" i="24"/>
  <c r="I13" i="24"/>
  <c r="K13" i="24" s="1"/>
  <c r="L14" i="24" s="1"/>
  <c r="H13" i="24"/>
  <c r="G13" i="24"/>
  <c r="F13" i="24"/>
  <c r="M12" i="24"/>
  <c r="K12" i="24"/>
  <c r="L12" i="24" s="1"/>
  <c r="K11" i="24"/>
  <c r="J11" i="24"/>
  <c r="I11" i="24"/>
  <c r="H11" i="24"/>
  <c r="G11" i="24"/>
  <c r="F11" i="24"/>
  <c r="J10" i="24"/>
  <c r="I10" i="24"/>
  <c r="H10" i="24"/>
  <c r="G10" i="24"/>
  <c r="F10" i="24"/>
  <c r="K10" i="24" s="1"/>
  <c r="L11" i="24" s="1"/>
  <c r="M9" i="24"/>
  <c r="L9" i="24"/>
  <c r="K9" i="24"/>
  <c r="BA2" i="24"/>
  <c r="AX2" i="24"/>
  <c r="F8" i="24" s="1"/>
  <c r="G8" i="24" s="1"/>
  <c r="H8" i="24" s="1"/>
  <c r="I8" i="24" s="1"/>
  <c r="J8" i="24" s="1"/>
  <c r="J32" i="23"/>
  <c r="I32" i="23"/>
  <c r="K32" i="23" s="1"/>
  <c r="H32" i="23"/>
  <c r="G32" i="23"/>
  <c r="F32" i="23"/>
  <c r="J31" i="23"/>
  <c r="I31" i="23"/>
  <c r="H31" i="23"/>
  <c r="G31" i="23"/>
  <c r="F31" i="23"/>
  <c r="K31" i="23" s="1"/>
  <c r="L32" i="23" s="1"/>
  <c r="M30" i="23"/>
  <c r="K30" i="23"/>
  <c r="L30" i="23" s="1"/>
  <c r="K29" i="23"/>
  <c r="J29" i="23"/>
  <c r="I29" i="23"/>
  <c r="H29" i="23"/>
  <c r="G29" i="23"/>
  <c r="F29" i="23"/>
  <c r="J28" i="23"/>
  <c r="I28" i="23"/>
  <c r="H28" i="23"/>
  <c r="G28" i="23"/>
  <c r="K28" i="23" s="1"/>
  <c r="L29" i="23" s="1"/>
  <c r="F28" i="23"/>
  <c r="M27" i="23"/>
  <c r="K27" i="23"/>
  <c r="L27" i="23" s="1"/>
  <c r="J26" i="23"/>
  <c r="I26" i="23"/>
  <c r="H26" i="23"/>
  <c r="G26" i="23"/>
  <c r="F26" i="23"/>
  <c r="K26" i="23" s="1"/>
  <c r="J25" i="23"/>
  <c r="I25" i="23"/>
  <c r="K25" i="23" s="1"/>
  <c r="L26" i="23" s="1"/>
  <c r="H25" i="23"/>
  <c r="G25" i="23"/>
  <c r="F25" i="23"/>
  <c r="M24" i="23"/>
  <c r="K24" i="23"/>
  <c r="L24" i="23" s="1"/>
  <c r="J23" i="23"/>
  <c r="I23" i="23"/>
  <c r="H23" i="23"/>
  <c r="G23" i="23"/>
  <c r="K23" i="23" s="1"/>
  <c r="F23" i="23"/>
  <c r="J22" i="23"/>
  <c r="I22" i="23"/>
  <c r="H22" i="23"/>
  <c r="G22" i="23"/>
  <c r="F22" i="23"/>
  <c r="K22" i="23" s="1"/>
  <c r="L23" i="23" s="1"/>
  <c r="M21" i="23"/>
  <c r="K21" i="23"/>
  <c r="L21" i="23" s="1"/>
  <c r="K20" i="23"/>
  <c r="J20" i="23"/>
  <c r="I20" i="23"/>
  <c r="H20" i="23"/>
  <c r="G20" i="23"/>
  <c r="F20" i="23"/>
  <c r="J19" i="23"/>
  <c r="I19" i="23"/>
  <c r="H19" i="23"/>
  <c r="G19" i="23"/>
  <c r="K19" i="23" s="1"/>
  <c r="L20" i="23" s="1"/>
  <c r="F19" i="23"/>
  <c r="M18" i="23"/>
  <c r="K18" i="23"/>
  <c r="L18" i="23" s="1"/>
  <c r="J17" i="23"/>
  <c r="I17" i="23"/>
  <c r="H17" i="23"/>
  <c r="G17" i="23"/>
  <c r="F17" i="23"/>
  <c r="K17" i="23" s="1"/>
  <c r="J16" i="23"/>
  <c r="I16" i="23"/>
  <c r="K16" i="23" s="1"/>
  <c r="L17" i="23" s="1"/>
  <c r="H16" i="23"/>
  <c r="G16" i="23"/>
  <c r="F16" i="23"/>
  <c r="M15" i="23"/>
  <c r="K15" i="23"/>
  <c r="L15" i="23" s="1"/>
  <c r="J14" i="23"/>
  <c r="I14" i="23"/>
  <c r="H14" i="23"/>
  <c r="G14" i="23"/>
  <c r="K14" i="23" s="1"/>
  <c r="F14" i="23"/>
  <c r="J13" i="23"/>
  <c r="I13" i="23"/>
  <c r="H13" i="23"/>
  <c r="G13" i="23"/>
  <c r="F13" i="23"/>
  <c r="K13" i="23" s="1"/>
  <c r="M12" i="23"/>
  <c r="K12" i="23"/>
  <c r="L12" i="23" s="1"/>
  <c r="J11" i="23"/>
  <c r="I11" i="23"/>
  <c r="H11" i="23"/>
  <c r="G11" i="23"/>
  <c r="F11" i="23"/>
  <c r="K11" i="23" s="1"/>
  <c r="J10" i="23"/>
  <c r="I10" i="23"/>
  <c r="H10" i="23"/>
  <c r="G10" i="23"/>
  <c r="F10" i="23"/>
  <c r="M9" i="23"/>
  <c r="K9" i="23"/>
  <c r="BA2" i="23"/>
  <c r="AX2" i="23"/>
  <c r="F8" i="23" s="1"/>
  <c r="G8" i="23" s="1"/>
  <c r="H8" i="23" s="1"/>
  <c r="I8" i="23" s="1"/>
  <c r="J8" i="23" s="1"/>
  <c r="J32" i="22"/>
  <c r="I32" i="22"/>
  <c r="H32" i="22"/>
  <c r="G32" i="22"/>
  <c r="F32" i="22"/>
  <c r="J31" i="22"/>
  <c r="I31" i="22"/>
  <c r="H31" i="22"/>
  <c r="G31" i="22"/>
  <c r="F31" i="22"/>
  <c r="M30" i="22"/>
  <c r="K30" i="22"/>
  <c r="L30" i="22" s="1"/>
  <c r="J29" i="22"/>
  <c r="I29" i="22"/>
  <c r="H29" i="22"/>
  <c r="G29" i="22"/>
  <c r="F29" i="22"/>
  <c r="J28" i="22"/>
  <c r="I28" i="22"/>
  <c r="H28" i="22"/>
  <c r="G28" i="22"/>
  <c r="F28" i="22"/>
  <c r="M27" i="22"/>
  <c r="K27" i="22"/>
  <c r="L27" i="22" s="1"/>
  <c r="J26" i="22"/>
  <c r="I26" i="22"/>
  <c r="H26" i="22"/>
  <c r="G26" i="22"/>
  <c r="F26" i="22"/>
  <c r="J25" i="22"/>
  <c r="I25" i="22"/>
  <c r="H25" i="22"/>
  <c r="G25" i="22"/>
  <c r="F25" i="22"/>
  <c r="M24" i="22"/>
  <c r="K24" i="22"/>
  <c r="L24" i="22" s="1"/>
  <c r="J23" i="22"/>
  <c r="I23" i="22"/>
  <c r="H23" i="22"/>
  <c r="G23" i="22"/>
  <c r="F23" i="22"/>
  <c r="J22" i="22"/>
  <c r="I22" i="22"/>
  <c r="H22" i="22"/>
  <c r="G22" i="22"/>
  <c r="F22" i="22"/>
  <c r="M21" i="22"/>
  <c r="K21" i="22"/>
  <c r="L21" i="22" s="1"/>
  <c r="J20" i="22"/>
  <c r="I20" i="22"/>
  <c r="H20" i="22"/>
  <c r="G20" i="22"/>
  <c r="F20" i="22"/>
  <c r="J19" i="22"/>
  <c r="I19" i="22"/>
  <c r="H19" i="22"/>
  <c r="G19" i="22"/>
  <c r="F19" i="22"/>
  <c r="M18" i="22"/>
  <c r="K18" i="22"/>
  <c r="L18" i="22" s="1"/>
  <c r="J17" i="22"/>
  <c r="I17" i="22"/>
  <c r="H17" i="22"/>
  <c r="G17" i="22"/>
  <c r="F17" i="22"/>
  <c r="J16" i="22"/>
  <c r="I16" i="22"/>
  <c r="H16" i="22"/>
  <c r="G16" i="22"/>
  <c r="F16" i="22"/>
  <c r="M15" i="22"/>
  <c r="K15" i="22"/>
  <c r="L15" i="22" s="1"/>
  <c r="J14" i="22"/>
  <c r="I14" i="22"/>
  <c r="H14" i="22"/>
  <c r="G14" i="22"/>
  <c r="F14" i="22"/>
  <c r="J13" i="22"/>
  <c r="I13" i="22"/>
  <c r="H13" i="22"/>
  <c r="G13" i="22"/>
  <c r="F13" i="22"/>
  <c r="M12" i="22"/>
  <c r="K12" i="22"/>
  <c r="L12" i="22" s="1"/>
  <c r="J11" i="22"/>
  <c r="I11" i="22"/>
  <c r="H11" i="22"/>
  <c r="G11" i="22"/>
  <c r="F11" i="22"/>
  <c r="J10" i="22"/>
  <c r="I10" i="22"/>
  <c r="H10" i="22"/>
  <c r="G10" i="22"/>
  <c r="F10" i="22"/>
  <c r="M9" i="22"/>
  <c r="K9" i="22"/>
  <c r="BA2" i="22"/>
  <c r="AX2" i="22"/>
  <c r="F8" i="22" s="1"/>
  <c r="G8" i="22" s="1"/>
  <c r="H8" i="22" s="1"/>
  <c r="I8" i="22" s="1"/>
  <c r="J8" i="22" s="1"/>
  <c r="J32" i="21"/>
  <c r="I32" i="21"/>
  <c r="H32" i="21"/>
  <c r="G32" i="21"/>
  <c r="F32" i="21"/>
  <c r="J31" i="21"/>
  <c r="I31" i="21"/>
  <c r="H31" i="21"/>
  <c r="G31" i="21"/>
  <c r="F31" i="21"/>
  <c r="M30" i="21"/>
  <c r="K30" i="21"/>
  <c r="L30" i="21" s="1"/>
  <c r="J29" i="21"/>
  <c r="I29" i="21"/>
  <c r="H29" i="21"/>
  <c r="G29" i="21"/>
  <c r="F29" i="21"/>
  <c r="J28" i="21"/>
  <c r="I28" i="21"/>
  <c r="H28" i="21"/>
  <c r="G28" i="21"/>
  <c r="F28" i="21"/>
  <c r="M27" i="21"/>
  <c r="K27" i="21"/>
  <c r="L27" i="21" s="1"/>
  <c r="J26" i="21"/>
  <c r="I26" i="21"/>
  <c r="H26" i="21"/>
  <c r="G26" i="21"/>
  <c r="F26" i="21"/>
  <c r="J25" i="21"/>
  <c r="I25" i="21"/>
  <c r="H25" i="21"/>
  <c r="G25" i="21"/>
  <c r="F25" i="21"/>
  <c r="M24" i="21"/>
  <c r="K24" i="21"/>
  <c r="L24" i="21" s="1"/>
  <c r="J23" i="21"/>
  <c r="I23" i="21"/>
  <c r="H23" i="21"/>
  <c r="G23" i="21"/>
  <c r="F23" i="21"/>
  <c r="J22" i="21"/>
  <c r="I22" i="21"/>
  <c r="H22" i="21"/>
  <c r="G22" i="21"/>
  <c r="F22" i="21"/>
  <c r="M21" i="21"/>
  <c r="K21" i="21"/>
  <c r="L21" i="21" s="1"/>
  <c r="J20" i="21"/>
  <c r="I20" i="21"/>
  <c r="H20" i="21"/>
  <c r="G20" i="21"/>
  <c r="F20" i="21"/>
  <c r="J19" i="21"/>
  <c r="I19" i="21"/>
  <c r="H19" i="21"/>
  <c r="G19" i="21"/>
  <c r="F19" i="21"/>
  <c r="M18" i="21"/>
  <c r="K18" i="21"/>
  <c r="L18" i="21" s="1"/>
  <c r="J17" i="21"/>
  <c r="I17" i="21"/>
  <c r="H17" i="21"/>
  <c r="G17" i="21"/>
  <c r="F17" i="21"/>
  <c r="J16" i="21"/>
  <c r="I16" i="21"/>
  <c r="H16" i="21"/>
  <c r="G16" i="21"/>
  <c r="F16" i="21"/>
  <c r="M15" i="21"/>
  <c r="K15" i="21"/>
  <c r="L15" i="21" s="1"/>
  <c r="J14" i="21"/>
  <c r="I14" i="21"/>
  <c r="H14" i="21"/>
  <c r="G14" i="21"/>
  <c r="F14" i="21"/>
  <c r="J13" i="21"/>
  <c r="I13" i="21"/>
  <c r="H13" i="21"/>
  <c r="G13" i="21"/>
  <c r="F13" i="21"/>
  <c r="M12" i="21"/>
  <c r="K12" i="21"/>
  <c r="L12" i="21" s="1"/>
  <c r="J11" i="21"/>
  <c r="I11" i="21"/>
  <c r="H11" i="21"/>
  <c r="G11" i="21"/>
  <c r="F11" i="21"/>
  <c r="J10" i="21"/>
  <c r="I10" i="21"/>
  <c r="H10" i="21"/>
  <c r="G10" i="21"/>
  <c r="F10" i="21"/>
  <c r="M9" i="21"/>
  <c r="K9" i="21"/>
  <c r="BA2" i="21"/>
  <c r="AX2" i="21"/>
  <c r="F8" i="21" s="1"/>
  <c r="G8" i="21" s="1"/>
  <c r="H8" i="21" s="1"/>
  <c r="I8" i="21" s="1"/>
  <c r="J8" i="21" s="1"/>
  <c r="J32" i="20"/>
  <c r="I32" i="20"/>
  <c r="H32" i="20"/>
  <c r="G32" i="20"/>
  <c r="F32" i="20"/>
  <c r="J31" i="20"/>
  <c r="I31" i="20"/>
  <c r="H31" i="20"/>
  <c r="G31" i="20"/>
  <c r="F31" i="20"/>
  <c r="M30" i="20"/>
  <c r="K30" i="20"/>
  <c r="L30" i="20" s="1"/>
  <c r="J29" i="20"/>
  <c r="I29" i="20"/>
  <c r="H29" i="20"/>
  <c r="G29" i="20"/>
  <c r="F29" i="20"/>
  <c r="J28" i="20"/>
  <c r="I28" i="20"/>
  <c r="H28" i="20"/>
  <c r="G28" i="20"/>
  <c r="F28" i="20"/>
  <c r="M27" i="20"/>
  <c r="K27" i="20"/>
  <c r="L27" i="20" s="1"/>
  <c r="J26" i="20"/>
  <c r="I26" i="20"/>
  <c r="H26" i="20"/>
  <c r="G26" i="20"/>
  <c r="F26" i="20"/>
  <c r="J25" i="20"/>
  <c r="I25" i="20"/>
  <c r="H25" i="20"/>
  <c r="G25" i="20"/>
  <c r="F25" i="20"/>
  <c r="M24" i="20"/>
  <c r="K24" i="20"/>
  <c r="L24" i="20" s="1"/>
  <c r="J23" i="20"/>
  <c r="I23" i="20"/>
  <c r="H23" i="20"/>
  <c r="G23" i="20"/>
  <c r="F23" i="20"/>
  <c r="J22" i="20"/>
  <c r="I22" i="20"/>
  <c r="H22" i="20"/>
  <c r="G22" i="20"/>
  <c r="F22" i="20"/>
  <c r="M21" i="20"/>
  <c r="K21" i="20"/>
  <c r="L21" i="20" s="1"/>
  <c r="J20" i="20"/>
  <c r="I20" i="20"/>
  <c r="H20" i="20"/>
  <c r="G20" i="20"/>
  <c r="F20" i="20"/>
  <c r="J19" i="20"/>
  <c r="I19" i="20"/>
  <c r="H19" i="20"/>
  <c r="G19" i="20"/>
  <c r="F19" i="20"/>
  <c r="M18" i="20"/>
  <c r="K18" i="20"/>
  <c r="L18" i="20" s="1"/>
  <c r="J17" i="20"/>
  <c r="I17" i="20"/>
  <c r="H17" i="20"/>
  <c r="G17" i="20"/>
  <c r="F17" i="20"/>
  <c r="J16" i="20"/>
  <c r="I16" i="20"/>
  <c r="H16" i="20"/>
  <c r="G16" i="20"/>
  <c r="F16" i="20"/>
  <c r="M15" i="20"/>
  <c r="K15" i="20"/>
  <c r="L15" i="20" s="1"/>
  <c r="J14" i="20"/>
  <c r="I14" i="20"/>
  <c r="H14" i="20"/>
  <c r="G14" i="20"/>
  <c r="F14" i="20"/>
  <c r="J13" i="20"/>
  <c r="I13" i="20"/>
  <c r="H13" i="20"/>
  <c r="G13" i="20"/>
  <c r="F13" i="20"/>
  <c r="M12" i="20"/>
  <c r="K12" i="20"/>
  <c r="L12" i="20" s="1"/>
  <c r="J11" i="20"/>
  <c r="I11" i="20"/>
  <c r="H11" i="20"/>
  <c r="G11" i="20"/>
  <c r="F11" i="20"/>
  <c r="J10" i="20"/>
  <c r="I10" i="20"/>
  <c r="H10" i="20"/>
  <c r="G10" i="20"/>
  <c r="F10" i="20"/>
  <c r="M9" i="20"/>
  <c r="K9" i="20"/>
  <c r="BA2" i="20"/>
  <c r="AX2" i="20"/>
  <c r="F8" i="20" s="1"/>
  <c r="G8" i="20" s="1"/>
  <c r="H8" i="20" s="1"/>
  <c r="I8" i="20" s="1"/>
  <c r="J8" i="20" s="1"/>
  <c r="J32" i="19"/>
  <c r="I32" i="19"/>
  <c r="H32" i="19"/>
  <c r="G32" i="19"/>
  <c r="F32" i="19"/>
  <c r="J31" i="19"/>
  <c r="I31" i="19"/>
  <c r="H31" i="19"/>
  <c r="G31" i="19"/>
  <c r="F31" i="19"/>
  <c r="M30" i="19"/>
  <c r="K30" i="19"/>
  <c r="L30" i="19" s="1"/>
  <c r="J29" i="19"/>
  <c r="I29" i="19"/>
  <c r="H29" i="19"/>
  <c r="G29" i="19"/>
  <c r="F29" i="19"/>
  <c r="J28" i="19"/>
  <c r="I28" i="19"/>
  <c r="H28" i="19"/>
  <c r="G28" i="19"/>
  <c r="F28" i="19"/>
  <c r="M27" i="19"/>
  <c r="K27" i="19"/>
  <c r="L27" i="19" s="1"/>
  <c r="J26" i="19"/>
  <c r="I26" i="19"/>
  <c r="H26" i="19"/>
  <c r="G26" i="19"/>
  <c r="F26" i="19"/>
  <c r="J25" i="19"/>
  <c r="I25" i="19"/>
  <c r="H25" i="19"/>
  <c r="G25" i="19"/>
  <c r="F25" i="19"/>
  <c r="M24" i="19"/>
  <c r="K24" i="19"/>
  <c r="L24" i="19" s="1"/>
  <c r="J23" i="19"/>
  <c r="I23" i="19"/>
  <c r="H23" i="19"/>
  <c r="G23" i="19"/>
  <c r="F23" i="19"/>
  <c r="J22" i="19"/>
  <c r="I22" i="19"/>
  <c r="H22" i="19"/>
  <c r="G22" i="19"/>
  <c r="F22" i="19"/>
  <c r="M21" i="19"/>
  <c r="K21" i="19"/>
  <c r="L21" i="19" s="1"/>
  <c r="J20" i="19"/>
  <c r="I20" i="19"/>
  <c r="H20" i="19"/>
  <c r="G20" i="19"/>
  <c r="F20" i="19"/>
  <c r="J19" i="19"/>
  <c r="I19" i="19"/>
  <c r="H19" i="19"/>
  <c r="G19" i="19"/>
  <c r="F19" i="19"/>
  <c r="M18" i="19"/>
  <c r="K18" i="19"/>
  <c r="L18" i="19" s="1"/>
  <c r="J17" i="19"/>
  <c r="I17" i="19"/>
  <c r="H17" i="19"/>
  <c r="G17" i="19"/>
  <c r="F17" i="19"/>
  <c r="J16" i="19"/>
  <c r="I16" i="19"/>
  <c r="H16" i="19"/>
  <c r="G16" i="19"/>
  <c r="F16" i="19"/>
  <c r="M15" i="19"/>
  <c r="K15" i="19"/>
  <c r="L15" i="19" s="1"/>
  <c r="J14" i="19"/>
  <c r="I14" i="19"/>
  <c r="H14" i="19"/>
  <c r="G14" i="19"/>
  <c r="F14" i="19"/>
  <c r="J13" i="19"/>
  <c r="I13" i="19"/>
  <c r="H13" i="19"/>
  <c r="G13" i="19"/>
  <c r="F13" i="19"/>
  <c r="M12" i="19"/>
  <c r="K12" i="19"/>
  <c r="L12" i="19" s="1"/>
  <c r="J11" i="19"/>
  <c r="I11" i="19"/>
  <c r="H11" i="19"/>
  <c r="G11" i="19"/>
  <c r="F11" i="19"/>
  <c r="J10" i="19"/>
  <c r="I10" i="19"/>
  <c r="H10" i="19"/>
  <c r="G10" i="19"/>
  <c r="F10" i="19"/>
  <c r="M9" i="19"/>
  <c r="K9" i="19"/>
  <c r="F8" i="19"/>
  <c r="G8" i="19" s="1"/>
  <c r="H8" i="19" s="1"/>
  <c r="I8" i="19" s="1"/>
  <c r="J8" i="19" s="1"/>
  <c r="BA2" i="19"/>
  <c r="AX2" i="19"/>
  <c r="J32" i="18"/>
  <c r="I32" i="18"/>
  <c r="H32" i="18"/>
  <c r="G32" i="18"/>
  <c r="F32" i="18"/>
  <c r="J31" i="18"/>
  <c r="I31" i="18"/>
  <c r="H31" i="18"/>
  <c r="G31" i="18"/>
  <c r="F31" i="18"/>
  <c r="M30" i="18"/>
  <c r="K30" i="18"/>
  <c r="L30" i="18" s="1"/>
  <c r="J29" i="18"/>
  <c r="I29" i="18"/>
  <c r="H29" i="18"/>
  <c r="G29" i="18"/>
  <c r="F29" i="18"/>
  <c r="J28" i="18"/>
  <c r="I28" i="18"/>
  <c r="H28" i="18"/>
  <c r="G28" i="18"/>
  <c r="F28" i="18"/>
  <c r="M27" i="18"/>
  <c r="K27" i="18"/>
  <c r="L27" i="18" s="1"/>
  <c r="J26" i="18"/>
  <c r="I26" i="18"/>
  <c r="H26" i="18"/>
  <c r="G26" i="18"/>
  <c r="F26" i="18"/>
  <c r="J25" i="18"/>
  <c r="I25" i="18"/>
  <c r="H25" i="18"/>
  <c r="G25" i="18"/>
  <c r="F25" i="18"/>
  <c r="M24" i="18"/>
  <c r="K24" i="18"/>
  <c r="L24" i="18" s="1"/>
  <c r="J23" i="18"/>
  <c r="I23" i="18"/>
  <c r="H23" i="18"/>
  <c r="G23" i="18"/>
  <c r="F23" i="18"/>
  <c r="J22" i="18"/>
  <c r="I22" i="18"/>
  <c r="H22" i="18"/>
  <c r="G22" i="18"/>
  <c r="F22" i="18"/>
  <c r="M21" i="18"/>
  <c r="K21" i="18"/>
  <c r="L21" i="18" s="1"/>
  <c r="J20" i="18"/>
  <c r="I20" i="18"/>
  <c r="H20" i="18"/>
  <c r="G20" i="18"/>
  <c r="F20" i="18"/>
  <c r="J19" i="18"/>
  <c r="I19" i="18"/>
  <c r="H19" i="18"/>
  <c r="G19" i="18"/>
  <c r="F19" i="18"/>
  <c r="M18" i="18"/>
  <c r="K18" i="18"/>
  <c r="L18" i="18" s="1"/>
  <c r="J17" i="18"/>
  <c r="I17" i="18"/>
  <c r="H17" i="18"/>
  <c r="G17" i="18"/>
  <c r="F17" i="18"/>
  <c r="J16" i="18"/>
  <c r="I16" i="18"/>
  <c r="H16" i="18"/>
  <c r="G16" i="18"/>
  <c r="F16" i="18"/>
  <c r="M15" i="18"/>
  <c r="K15" i="18"/>
  <c r="L15" i="18" s="1"/>
  <c r="J14" i="18"/>
  <c r="I14" i="18"/>
  <c r="H14" i="18"/>
  <c r="G14" i="18"/>
  <c r="F14" i="18"/>
  <c r="J13" i="18"/>
  <c r="I13" i="18"/>
  <c r="H13" i="18"/>
  <c r="G13" i="18"/>
  <c r="F13" i="18"/>
  <c r="M12" i="18"/>
  <c r="K12" i="18"/>
  <c r="L12" i="18" s="1"/>
  <c r="J11" i="18"/>
  <c r="I11" i="18"/>
  <c r="H11" i="18"/>
  <c r="G11" i="18"/>
  <c r="F11" i="18"/>
  <c r="J10" i="18"/>
  <c r="I10" i="18"/>
  <c r="H10" i="18"/>
  <c r="G10" i="18"/>
  <c r="F10" i="18"/>
  <c r="M9" i="18"/>
  <c r="K9" i="18"/>
  <c r="BA2" i="18"/>
  <c r="AX2" i="18"/>
  <c r="F8" i="18" s="1"/>
  <c r="G8" i="18" s="1"/>
  <c r="H8" i="18" s="1"/>
  <c r="I8" i="18" s="1"/>
  <c r="J8" i="18" s="1"/>
  <c r="J32" i="17"/>
  <c r="I32" i="17"/>
  <c r="H32" i="17"/>
  <c r="G32" i="17"/>
  <c r="F32" i="17"/>
  <c r="J31" i="17"/>
  <c r="I31" i="17"/>
  <c r="H31" i="17"/>
  <c r="G31" i="17"/>
  <c r="F31" i="17"/>
  <c r="M30" i="17"/>
  <c r="K30" i="17"/>
  <c r="L30" i="17" s="1"/>
  <c r="J29" i="17"/>
  <c r="I29" i="17"/>
  <c r="H29" i="17"/>
  <c r="G29" i="17"/>
  <c r="F29" i="17"/>
  <c r="J28" i="17"/>
  <c r="I28" i="17"/>
  <c r="H28" i="17"/>
  <c r="G28" i="17"/>
  <c r="F28" i="17"/>
  <c r="M27" i="17"/>
  <c r="K27" i="17"/>
  <c r="L27" i="17" s="1"/>
  <c r="J26" i="17"/>
  <c r="I26" i="17"/>
  <c r="H26" i="17"/>
  <c r="G26" i="17"/>
  <c r="F26" i="17"/>
  <c r="J25" i="17"/>
  <c r="I25" i="17"/>
  <c r="H25" i="17"/>
  <c r="G25" i="17"/>
  <c r="F25" i="17"/>
  <c r="M24" i="17"/>
  <c r="K24" i="17"/>
  <c r="L24" i="17" s="1"/>
  <c r="J23" i="17"/>
  <c r="I23" i="17"/>
  <c r="H23" i="17"/>
  <c r="G23" i="17"/>
  <c r="F23" i="17"/>
  <c r="J22" i="17"/>
  <c r="I22" i="17"/>
  <c r="H22" i="17"/>
  <c r="G22" i="17"/>
  <c r="F22" i="17"/>
  <c r="M21" i="17"/>
  <c r="K21" i="17"/>
  <c r="L21" i="17" s="1"/>
  <c r="J20" i="17"/>
  <c r="I20" i="17"/>
  <c r="H20" i="17"/>
  <c r="G20" i="17"/>
  <c r="F20" i="17"/>
  <c r="J19" i="17"/>
  <c r="I19" i="17"/>
  <c r="H19" i="17"/>
  <c r="G19" i="17"/>
  <c r="F19" i="17"/>
  <c r="M18" i="17"/>
  <c r="K18" i="17"/>
  <c r="L18" i="17" s="1"/>
  <c r="J17" i="17"/>
  <c r="I17" i="17"/>
  <c r="H17" i="17"/>
  <c r="G17" i="17"/>
  <c r="F17" i="17"/>
  <c r="J16" i="17"/>
  <c r="I16" i="17"/>
  <c r="H16" i="17"/>
  <c r="G16" i="17"/>
  <c r="F16" i="17"/>
  <c r="M15" i="17"/>
  <c r="K15" i="17"/>
  <c r="L15" i="17" s="1"/>
  <c r="J14" i="17"/>
  <c r="I14" i="17"/>
  <c r="H14" i="17"/>
  <c r="G14" i="17"/>
  <c r="F14" i="17"/>
  <c r="J13" i="17"/>
  <c r="I13" i="17"/>
  <c r="H13" i="17"/>
  <c r="G13" i="17"/>
  <c r="F13" i="17"/>
  <c r="M12" i="17"/>
  <c r="K12" i="17"/>
  <c r="L12" i="17" s="1"/>
  <c r="J11" i="17"/>
  <c r="I11" i="17"/>
  <c r="H11" i="17"/>
  <c r="G11" i="17"/>
  <c r="F11" i="17"/>
  <c r="J10" i="17"/>
  <c r="I10" i="17"/>
  <c r="H10" i="17"/>
  <c r="G10" i="17"/>
  <c r="F10" i="17"/>
  <c r="M9" i="17"/>
  <c r="K9" i="17"/>
  <c r="L9" i="17" s="1"/>
  <c r="L33" i="17" s="1"/>
  <c r="BA2" i="17"/>
  <c r="AX2" i="17"/>
  <c r="F8" i="17" s="1"/>
  <c r="G8" i="17" s="1"/>
  <c r="H8" i="17" s="1"/>
  <c r="I8" i="17" s="1"/>
  <c r="J8" i="17" s="1"/>
  <c r="J32" i="16"/>
  <c r="I32" i="16"/>
  <c r="H32" i="16"/>
  <c r="G32" i="16"/>
  <c r="F32" i="16"/>
  <c r="J31" i="16"/>
  <c r="I31" i="16"/>
  <c r="H31" i="16"/>
  <c r="G31" i="16"/>
  <c r="F31" i="16"/>
  <c r="M30" i="16"/>
  <c r="K30" i="16"/>
  <c r="L30" i="16" s="1"/>
  <c r="J29" i="16"/>
  <c r="I29" i="16"/>
  <c r="H29" i="16"/>
  <c r="G29" i="16"/>
  <c r="F29" i="16"/>
  <c r="J28" i="16"/>
  <c r="I28" i="16"/>
  <c r="H28" i="16"/>
  <c r="G28" i="16"/>
  <c r="F28" i="16"/>
  <c r="M27" i="16"/>
  <c r="K27" i="16"/>
  <c r="L27" i="16" s="1"/>
  <c r="J26" i="16"/>
  <c r="I26" i="16"/>
  <c r="H26" i="16"/>
  <c r="G26" i="16"/>
  <c r="F26" i="16"/>
  <c r="J25" i="16"/>
  <c r="I25" i="16"/>
  <c r="H25" i="16"/>
  <c r="G25" i="16"/>
  <c r="F25" i="16"/>
  <c r="M24" i="16"/>
  <c r="K24" i="16"/>
  <c r="L24" i="16" s="1"/>
  <c r="J23" i="16"/>
  <c r="I23" i="16"/>
  <c r="H23" i="16"/>
  <c r="G23" i="16"/>
  <c r="F23" i="16"/>
  <c r="J22" i="16"/>
  <c r="I22" i="16"/>
  <c r="H22" i="16"/>
  <c r="G22" i="16"/>
  <c r="F22" i="16"/>
  <c r="M21" i="16"/>
  <c r="K21" i="16"/>
  <c r="L21" i="16" s="1"/>
  <c r="J20" i="16"/>
  <c r="I20" i="16"/>
  <c r="H20" i="16"/>
  <c r="G20" i="16"/>
  <c r="F20" i="16"/>
  <c r="J19" i="16"/>
  <c r="I19" i="16"/>
  <c r="H19" i="16"/>
  <c r="G19" i="16"/>
  <c r="F19" i="16"/>
  <c r="M18" i="16"/>
  <c r="K18" i="16"/>
  <c r="L18" i="16" s="1"/>
  <c r="J17" i="16"/>
  <c r="I17" i="16"/>
  <c r="H17" i="16"/>
  <c r="G17" i="16"/>
  <c r="F17" i="16"/>
  <c r="J16" i="16"/>
  <c r="I16" i="16"/>
  <c r="H16" i="16"/>
  <c r="G16" i="16"/>
  <c r="F16" i="16"/>
  <c r="M15" i="16"/>
  <c r="K15" i="16"/>
  <c r="L15" i="16" s="1"/>
  <c r="J14" i="16"/>
  <c r="I14" i="16"/>
  <c r="H14" i="16"/>
  <c r="G14" i="16"/>
  <c r="F14" i="16"/>
  <c r="J13" i="16"/>
  <c r="I13" i="16"/>
  <c r="H13" i="16"/>
  <c r="G13" i="16"/>
  <c r="F13" i="16"/>
  <c r="M12" i="16"/>
  <c r="K12" i="16"/>
  <c r="L12" i="16" s="1"/>
  <c r="J11" i="16"/>
  <c r="I11" i="16"/>
  <c r="H11" i="16"/>
  <c r="G11" i="16"/>
  <c r="F11" i="16"/>
  <c r="J10" i="16"/>
  <c r="I10" i="16"/>
  <c r="H10" i="16"/>
  <c r="G10" i="16"/>
  <c r="F10" i="16"/>
  <c r="M9" i="16"/>
  <c r="K9" i="16"/>
  <c r="BA2" i="16"/>
  <c r="AX2" i="16"/>
  <c r="F8" i="16" s="1"/>
  <c r="G8" i="16" s="1"/>
  <c r="H8" i="16" s="1"/>
  <c r="I8" i="16" s="1"/>
  <c r="J8" i="16" s="1"/>
  <c r="J32" i="15"/>
  <c r="I32" i="15"/>
  <c r="H32" i="15"/>
  <c r="G32" i="15"/>
  <c r="F32" i="15"/>
  <c r="J31" i="15"/>
  <c r="I31" i="15"/>
  <c r="H31" i="15"/>
  <c r="G31" i="15"/>
  <c r="F31" i="15"/>
  <c r="M30" i="15"/>
  <c r="K30" i="15"/>
  <c r="L30" i="15" s="1"/>
  <c r="J29" i="15"/>
  <c r="I29" i="15"/>
  <c r="H29" i="15"/>
  <c r="G29" i="15"/>
  <c r="F29" i="15"/>
  <c r="J28" i="15"/>
  <c r="I28" i="15"/>
  <c r="H28" i="15"/>
  <c r="G28" i="15"/>
  <c r="F28" i="15"/>
  <c r="M27" i="15"/>
  <c r="K27" i="15"/>
  <c r="L27" i="15" s="1"/>
  <c r="J26" i="15"/>
  <c r="I26" i="15"/>
  <c r="H26" i="15"/>
  <c r="G26" i="15"/>
  <c r="F26" i="15"/>
  <c r="J25" i="15"/>
  <c r="I25" i="15"/>
  <c r="H25" i="15"/>
  <c r="G25" i="15"/>
  <c r="F25" i="15"/>
  <c r="M24" i="15"/>
  <c r="K24" i="15"/>
  <c r="L24" i="15" s="1"/>
  <c r="J23" i="15"/>
  <c r="I23" i="15"/>
  <c r="H23" i="15"/>
  <c r="G23" i="15"/>
  <c r="F23" i="15"/>
  <c r="J22" i="15"/>
  <c r="I22" i="15"/>
  <c r="H22" i="15"/>
  <c r="G22" i="15"/>
  <c r="F22" i="15"/>
  <c r="M21" i="15"/>
  <c r="K21" i="15"/>
  <c r="L21" i="15" s="1"/>
  <c r="J20" i="15"/>
  <c r="I20" i="15"/>
  <c r="H20" i="15"/>
  <c r="G20" i="15"/>
  <c r="F20" i="15"/>
  <c r="J19" i="15"/>
  <c r="I19" i="15"/>
  <c r="H19" i="15"/>
  <c r="G19" i="15"/>
  <c r="F19" i="15"/>
  <c r="M18" i="15"/>
  <c r="K18" i="15"/>
  <c r="L18" i="15" s="1"/>
  <c r="J17" i="15"/>
  <c r="I17" i="15"/>
  <c r="H17" i="15"/>
  <c r="G17" i="15"/>
  <c r="F17" i="15"/>
  <c r="J16" i="15"/>
  <c r="I16" i="15"/>
  <c r="H16" i="15"/>
  <c r="G16" i="15"/>
  <c r="F16" i="15"/>
  <c r="M15" i="15"/>
  <c r="K15" i="15"/>
  <c r="L15" i="15" s="1"/>
  <c r="J14" i="15"/>
  <c r="I14" i="15"/>
  <c r="H14" i="15"/>
  <c r="G14" i="15"/>
  <c r="F14" i="15"/>
  <c r="J13" i="15"/>
  <c r="I13" i="15"/>
  <c r="H13" i="15"/>
  <c r="G13" i="15"/>
  <c r="F13" i="15"/>
  <c r="M12" i="15"/>
  <c r="K12" i="15"/>
  <c r="L12" i="15" s="1"/>
  <c r="J11" i="15"/>
  <c r="I11" i="15"/>
  <c r="H11" i="15"/>
  <c r="G11" i="15"/>
  <c r="F11" i="15"/>
  <c r="J10" i="15"/>
  <c r="I10" i="15"/>
  <c r="H10" i="15"/>
  <c r="G10" i="15"/>
  <c r="F10" i="15"/>
  <c r="M9" i="15"/>
  <c r="K9" i="15"/>
  <c r="BA2" i="15"/>
  <c r="AX2" i="15"/>
  <c r="F8" i="15" s="1"/>
  <c r="G8" i="15" s="1"/>
  <c r="H8" i="15" s="1"/>
  <c r="I8" i="15" s="1"/>
  <c r="J8" i="15" s="1"/>
  <c r="J32" i="14"/>
  <c r="I32" i="14"/>
  <c r="H32" i="14"/>
  <c r="G32" i="14"/>
  <c r="F32" i="14"/>
  <c r="J31" i="14"/>
  <c r="I31" i="14"/>
  <c r="H31" i="14"/>
  <c r="G31" i="14"/>
  <c r="F31" i="14"/>
  <c r="M30" i="14"/>
  <c r="K30" i="14"/>
  <c r="L30" i="14" s="1"/>
  <c r="J29" i="14"/>
  <c r="I29" i="14"/>
  <c r="H29" i="14"/>
  <c r="G29" i="14"/>
  <c r="F29" i="14"/>
  <c r="J28" i="14"/>
  <c r="I28" i="14"/>
  <c r="H28" i="14"/>
  <c r="G28" i="14"/>
  <c r="F28" i="14"/>
  <c r="M27" i="14"/>
  <c r="K27" i="14"/>
  <c r="L27" i="14" s="1"/>
  <c r="J26" i="14"/>
  <c r="I26" i="14"/>
  <c r="H26" i="14"/>
  <c r="G26" i="14"/>
  <c r="F26" i="14"/>
  <c r="J25" i="14"/>
  <c r="I25" i="14"/>
  <c r="H25" i="14"/>
  <c r="G25" i="14"/>
  <c r="F25" i="14"/>
  <c r="M24" i="14"/>
  <c r="K24" i="14"/>
  <c r="L24" i="14" s="1"/>
  <c r="J23" i="14"/>
  <c r="I23" i="14"/>
  <c r="H23" i="14"/>
  <c r="G23" i="14"/>
  <c r="F23" i="14"/>
  <c r="J22" i="14"/>
  <c r="I22" i="14"/>
  <c r="H22" i="14"/>
  <c r="G22" i="14"/>
  <c r="F22" i="14"/>
  <c r="M21" i="14"/>
  <c r="K21" i="14"/>
  <c r="L21" i="14" s="1"/>
  <c r="J20" i="14"/>
  <c r="I20" i="14"/>
  <c r="H20" i="14"/>
  <c r="G20" i="14"/>
  <c r="F20" i="14"/>
  <c r="J19" i="14"/>
  <c r="I19" i="14"/>
  <c r="H19" i="14"/>
  <c r="G19" i="14"/>
  <c r="F19" i="14"/>
  <c r="M18" i="14"/>
  <c r="K18" i="14"/>
  <c r="L18" i="14" s="1"/>
  <c r="J17" i="14"/>
  <c r="I17" i="14"/>
  <c r="H17" i="14"/>
  <c r="G17" i="14"/>
  <c r="F17" i="14"/>
  <c r="J16" i="14"/>
  <c r="I16" i="14"/>
  <c r="H16" i="14"/>
  <c r="G16" i="14"/>
  <c r="F16" i="14"/>
  <c r="M15" i="14"/>
  <c r="K15" i="14"/>
  <c r="L15" i="14" s="1"/>
  <c r="J14" i="14"/>
  <c r="I14" i="14"/>
  <c r="H14" i="14"/>
  <c r="G14" i="14"/>
  <c r="F14" i="14"/>
  <c r="J13" i="14"/>
  <c r="I13" i="14"/>
  <c r="H13" i="14"/>
  <c r="G13" i="14"/>
  <c r="F13" i="14"/>
  <c r="M12" i="14"/>
  <c r="K12" i="14"/>
  <c r="L12" i="14" s="1"/>
  <c r="J11" i="14"/>
  <c r="I11" i="14"/>
  <c r="H11" i="14"/>
  <c r="G11" i="14"/>
  <c r="F11" i="14"/>
  <c r="J10" i="14"/>
  <c r="I10" i="14"/>
  <c r="H10" i="14"/>
  <c r="G10" i="14"/>
  <c r="F10" i="14"/>
  <c r="M9" i="14"/>
  <c r="K9" i="14"/>
  <c r="BA2" i="14"/>
  <c r="AX2" i="14"/>
  <c r="F8" i="14" s="1"/>
  <c r="G8" i="14" s="1"/>
  <c r="H8" i="14" s="1"/>
  <c r="I8" i="14" s="1"/>
  <c r="J8" i="14" s="1"/>
  <c r="J32" i="1"/>
  <c r="I32" i="1"/>
  <c r="H32" i="1"/>
  <c r="G32" i="1"/>
  <c r="F32" i="1"/>
  <c r="K32" i="1" s="1"/>
  <c r="J31" i="1"/>
  <c r="I31" i="1"/>
  <c r="H31" i="1"/>
  <c r="G31" i="1"/>
  <c r="F31" i="1"/>
  <c r="K31" i="1" s="1"/>
  <c r="L32" i="1" s="1"/>
  <c r="J29" i="1"/>
  <c r="I29" i="1"/>
  <c r="H29" i="1"/>
  <c r="G29" i="1"/>
  <c r="F29" i="1"/>
  <c r="K29" i="1" s="1"/>
  <c r="J28" i="1"/>
  <c r="I28" i="1"/>
  <c r="H28" i="1"/>
  <c r="G28" i="1"/>
  <c r="F28" i="1"/>
  <c r="J26" i="1"/>
  <c r="I26" i="1"/>
  <c r="H26" i="1"/>
  <c r="G26" i="1"/>
  <c r="F26" i="1"/>
  <c r="J25" i="1"/>
  <c r="I25" i="1"/>
  <c r="H25" i="1"/>
  <c r="G25" i="1"/>
  <c r="F25" i="1"/>
  <c r="K25" i="1"/>
  <c r="L26" i="1" s="1"/>
  <c r="J23" i="1"/>
  <c r="I23" i="1"/>
  <c r="K23" i="1" s="1"/>
  <c r="L23" i="1" s="1"/>
  <c r="H23" i="1"/>
  <c r="G23" i="1"/>
  <c r="F23" i="1"/>
  <c r="J22" i="1"/>
  <c r="I22" i="1"/>
  <c r="H22" i="1"/>
  <c r="G22" i="1"/>
  <c r="F22" i="1"/>
  <c r="J20" i="1"/>
  <c r="I20" i="1"/>
  <c r="H20" i="1"/>
  <c r="G20" i="1"/>
  <c r="K20" i="1" s="1"/>
  <c r="L20" i="1" s="1"/>
  <c r="F20" i="1"/>
  <c r="J19" i="1"/>
  <c r="I19" i="1"/>
  <c r="H19" i="1"/>
  <c r="G19" i="1"/>
  <c r="F19" i="1"/>
  <c r="J17" i="1"/>
  <c r="I17" i="1"/>
  <c r="H17" i="1"/>
  <c r="G17" i="1"/>
  <c r="F17" i="1"/>
  <c r="K17" i="1" s="1"/>
  <c r="J16" i="1"/>
  <c r="K16" i="1" s="1"/>
  <c r="L17" i="1" s="1"/>
  <c r="I16" i="1"/>
  <c r="H16" i="1"/>
  <c r="G16" i="1"/>
  <c r="F16" i="1"/>
  <c r="J14" i="1"/>
  <c r="I14" i="1"/>
  <c r="H14" i="1"/>
  <c r="G14" i="1"/>
  <c r="F14" i="1"/>
  <c r="K14" i="1" s="1"/>
  <c r="J13" i="1"/>
  <c r="I13" i="1"/>
  <c r="H13" i="1"/>
  <c r="G13" i="1"/>
  <c r="F13" i="1"/>
  <c r="K13" i="1" s="1"/>
  <c r="J11" i="1"/>
  <c r="I11" i="1"/>
  <c r="H11" i="1"/>
  <c r="G11" i="1"/>
  <c r="F11" i="1"/>
  <c r="J10" i="1"/>
  <c r="I10" i="1"/>
  <c r="H10" i="1"/>
  <c r="G10" i="1"/>
  <c r="F10" i="1"/>
  <c r="K27" i="1"/>
  <c r="L27" i="1"/>
  <c r="BA2" i="1"/>
  <c r="M30" i="1"/>
  <c r="M27" i="1"/>
  <c r="M24" i="1"/>
  <c r="M21" i="1"/>
  <c r="M18" i="1"/>
  <c r="M15" i="1"/>
  <c r="M12" i="1"/>
  <c r="M9" i="1"/>
  <c r="AX2" i="1"/>
  <c r="F8" i="1"/>
  <c r="G8" i="1"/>
  <c r="H8" i="1"/>
  <c r="I8" i="1"/>
  <c r="J8" i="1"/>
  <c r="J33" i="1"/>
  <c r="J33" i="14" s="1"/>
  <c r="J33" i="15" s="1"/>
  <c r="J33" i="16" s="1"/>
  <c r="J33" i="17" s="1"/>
  <c r="J33" i="18" s="1"/>
  <c r="J33" i="19" s="1"/>
  <c r="J33" i="20" s="1"/>
  <c r="J33" i="21" s="1"/>
  <c r="J33" i="22" s="1"/>
  <c r="K9" i="1"/>
  <c r="K33" i="1" s="1"/>
  <c r="L9" i="1"/>
  <c r="L33" i="1" s="1"/>
  <c r="K12" i="1"/>
  <c r="L12" i="1"/>
  <c r="K15" i="1"/>
  <c r="K18" i="1"/>
  <c r="L18" i="1"/>
  <c r="K21" i="1"/>
  <c r="L21" i="1"/>
  <c r="K24" i="1"/>
  <c r="K30" i="1"/>
  <c r="L30" i="1"/>
  <c r="L15" i="1"/>
  <c r="L24" i="1"/>
  <c r="K22" i="1"/>
  <c r="K19" i="1"/>
  <c r="K26" i="1"/>
  <c r="K28" i="1"/>
  <c r="L29" i="1" s="1"/>
  <c r="L17" i="52" l="1"/>
  <c r="L32" i="52"/>
  <c r="L14" i="52"/>
  <c r="L9" i="52"/>
  <c r="L33" i="52" s="1"/>
  <c r="L14" i="51"/>
  <c r="L26" i="51"/>
  <c r="L23" i="51"/>
  <c r="L9" i="51"/>
  <c r="L33" i="51" s="1"/>
  <c r="L14" i="50"/>
  <c r="L23" i="50"/>
  <c r="L11" i="50"/>
  <c r="L20" i="50"/>
  <c r="L11" i="49"/>
  <c r="L20" i="49"/>
  <c r="L17" i="49"/>
  <c r="L9" i="49"/>
  <c r="L33" i="49" s="1"/>
  <c r="L14" i="48"/>
  <c r="L11" i="48"/>
  <c r="L17" i="48"/>
  <c r="L9" i="48"/>
  <c r="L33" i="48" s="1"/>
  <c r="L14" i="47"/>
  <c r="L26" i="47"/>
  <c r="L11" i="47"/>
  <c r="L20" i="47"/>
  <c r="L17" i="47"/>
  <c r="L9" i="47"/>
  <c r="L33" i="47" s="1"/>
  <c r="L17" i="46"/>
  <c r="L9" i="46"/>
  <c r="L33" i="46" s="1"/>
  <c r="L32" i="45"/>
  <c r="L11" i="45"/>
  <c r="L20" i="45"/>
  <c r="L9" i="45"/>
  <c r="L33" i="45" s="1"/>
  <c r="L17" i="44"/>
  <c r="L32" i="44"/>
  <c r="L14" i="44"/>
  <c r="L9" i="44"/>
  <c r="L33" i="44" s="1"/>
  <c r="L11" i="43"/>
  <c r="L9" i="43"/>
  <c r="L33" i="43" s="1"/>
  <c r="L14" i="42"/>
  <c r="L11" i="42"/>
  <c r="L20" i="42"/>
  <c r="L9" i="42"/>
  <c r="L33" i="42" s="1"/>
  <c r="L17" i="41"/>
  <c r="L9" i="41"/>
  <c r="L33" i="41" s="1"/>
  <c r="L32" i="40"/>
  <c r="L11" i="40"/>
  <c r="L9" i="40"/>
  <c r="L33" i="40" s="1"/>
  <c r="L14" i="39"/>
  <c r="L17" i="39"/>
  <c r="L9" i="39"/>
  <c r="L33" i="39" s="1"/>
  <c r="L11" i="38"/>
  <c r="L20" i="38"/>
  <c r="L9" i="38"/>
  <c r="L33" i="38" s="1"/>
  <c r="L14" i="37"/>
  <c r="L32" i="37"/>
  <c r="L11" i="37"/>
  <c r="L20" i="37"/>
  <c r="L9" i="37"/>
  <c r="L33" i="37" s="1"/>
  <c r="L14" i="36"/>
  <c r="L23" i="36"/>
  <c r="L17" i="36"/>
  <c r="L23" i="35"/>
  <c r="L32" i="35"/>
  <c r="L11" i="35"/>
  <c r="L20" i="35"/>
  <c r="L17" i="35"/>
  <c r="L14" i="35"/>
  <c r="L32" i="34"/>
  <c r="L11" i="34"/>
  <c r="L20" i="34"/>
  <c r="L9" i="34"/>
  <c r="L33" i="34" s="1"/>
  <c r="L26" i="33"/>
  <c r="L32" i="33"/>
  <c r="L29" i="33"/>
  <c r="L17" i="33"/>
  <c r="L9" i="33"/>
  <c r="L33" i="33" s="1"/>
  <c r="L14" i="1"/>
  <c r="K10" i="23"/>
  <c r="L11" i="23"/>
  <c r="K33" i="14"/>
  <c r="K33" i="15" s="1"/>
  <c r="K33" i="16" s="1"/>
  <c r="K33" i="17" s="1"/>
  <c r="K33" i="18" s="1"/>
  <c r="K33" i="19" s="1"/>
  <c r="K33" i="20" s="1"/>
  <c r="K33" i="21" s="1"/>
  <c r="K33" i="22" s="1"/>
  <c r="K33" i="23" s="1"/>
  <c r="K33" i="24" s="1"/>
  <c r="K33" i="25" s="1"/>
  <c r="K33" i="26" s="1"/>
  <c r="K33" i="27" s="1"/>
  <c r="K33" i="28" s="1"/>
  <c r="K33" i="29" s="1"/>
  <c r="K33" i="30" s="1"/>
  <c r="K33" i="31" s="1"/>
  <c r="K33" i="32" s="1"/>
  <c r="L11" i="32"/>
  <c r="L20" i="32"/>
  <c r="L11" i="31"/>
  <c r="L17" i="31"/>
  <c r="L20" i="31"/>
  <c r="L9" i="31"/>
  <c r="L33" i="31" s="1"/>
  <c r="L11" i="30"/>
  <c r="L14" i="30"/>
  <c r="L20" i="30"/>
  <c r="L9" i="30"/>
  <c r="L33" i="30" s="1"/>
  <c r="L11" i="29"/>
  <c r="L20" i="29"/>
  <c r="L17" i="29"/>
  <c r="L32" i="28"/>
  <c r="L17" i="28"/>
  <c r="L9" i="28"/>
  <c r="L33" i="28" s="1"/>
  <c r="L11" i="27"/>
  <c r="L20" i="27"/>
  <c r="L9" i="27"/>
  <c r="L33" i="27" s="1"/>
  <c r="L11" i="26"/>
  <c r="L17" i="26"/>
  <c r="L20" i="26"/>
  <c r="L9" i="26"/>
  <c r="L33" i="26" s="1"/>
  <c r="L11" i="25"/>
  <c r="L9" i="25"/>
  <c r="L33" i="25" s="1"/>
  <c r="L26" i="24"/>
  <c r="L23" i="24"/>
  <c r="L33" i="24"/>
  <c r="L17" i="24"/>
  <c r="L14" i="23"/>
  <c r="L9" i="23"/>
  <c r="L33" i="23" s="1"/>
  <c r="K11" i="1"/>
  <c r="K10" i="1"/>
  <c r="K31" i="22"/>
  <c r="K32" i="22"/>
  <c r="K28" i="22"/>
  <c r="K29" i="22"/>
  <c r="L29" i="22" s="1"/>
  <c r="K26" i="22"/>
  <c r="K25" i="22"/>
  <c r="L26" i="22" s="1"/>
  <c r="K22" i="22"/>
  <c r="K23" i="22"/>
  <c r="K19" i="22"/>
  <c r="K20" i="22"/>
  <c r="K16" i="22"/>
  <c r="K17" i="22"/>
  <c r="K13" i="22"/>
  <c r="K14" i="22"/>
  <c r="K10" i="22"/>
  <c r="K11" i="22"/>
  <c r="L9" i="22"/>
  <c r="L33" i="22" s="1"/>
  <c r="K31" i="21"/>
  <c r="K32" i="21"/>
  <c r="K28" i="21"/>
  <c r="K29" i="21"/>
  <c r="K25" i="21"/>
  <c r="K26" i="21"/>
  <c r="L26" i="21" s="1"/>
  <c r="K22" i="21"/>
  <c r="K23" i="21"/>
  <c r="L23" i="21" s="1"/>
  <c r="K20" i="21"/>
  <c r="K19" i="21"/>
  <c r="L20" i="21" s="1"/>
  <c r="K16" i="21"/>
  <c r="K17" i="21"/>
  <c r="K13" i="21"/>
  <c r="K14" i="21"/>
  <c r="K10" i="21"/>
  <c r="K11" i="21"/>
  <c r="L9" i="21"/>
  <c r="L33" i="21" s="1"/>
  <c r="K31" i="20"/>
  <c r="K32" i="20"/>
  <c r="K28" i="20"/>
  <c r="K29" i="20"/>
  <c r="K25" i="20"/>
  <c r="K26" i="20"/>
  <c r="K22" i="20"/>
  <c r="K23" i="20"/>
  <c r="K19" i="20"/>
  <c r="K20" i="20"/>
  <c r="K16" i="20"/>
  <c r="K17" i="20"/>
  <c r="K13" i="20"/>
  <c r="K14" i="20"/>
  <c r="K10" i="20"/>
  <c r="K11" i="20"/>
  <c r="L9" i="20"/>
  <c r="L33" i="20" s="1"/>
  <c r="K31" i="19"/>
  <c r="K32" i="19"/>
  <c r="K28" i="19"/>
  <c r="K29" i="19"/>
  <c r="K25" i="19"/>
  <c r="K26" i="19"/>
  <c r="K22" i="19"/>
  <c r="K23" i="19"/>
  <c r="K19" i="19"/>
  <c r="K20" i="19"/>
  <c r="K16" i="19"/>
  <c r="K17" i="19"/>
  <c r="K13" i="19"/>
  <c r="K14" i="19"/>
  <c r="K10" i="19"/>
  <c r="K11" i="19"/>
  <c r="L9" i="19"/>
  <c r="L33" i="19" s="1"/>
  <c r="K31" i="18"/>
  <c r="K32" i="18"/>
  <c r="K28" i="18"/>
  <c r="K29" i="18"/>
  <c r="K25" i="18"/>
  <c r="K26" i="18"/>
  <c r="K22" i="18"/>
  <c r="K23" i="18"/>
  <c r="K19" i="18"/>
  <c r="K20" i="18"/>
  <c r="K16" i="18"/>
  <c r="K17" i="18"/>
  <c r="K13" i="18"/>
  <c r="K14" i="18"/>
  <c r="K10" i="18"/>
  <c r="K11" i="18"/>
  <c r="L9" i="18"/>
  <c r="L33" i="18" s="1"/>
  <c r="K31" i="17"/>
  <c r="K32" i="17"/>
  <c r="K28" i="17"/>
  <c r="K29" i="17"/>
  <c r="K25" i="17"/>
  <c r="K26" i="17"/>
  <c r="K22" i="17"/>
  <c r="K23" i="17"/>
  <c r="K19" i="17"/>
  <c r="K20" i="17"/>
  <c r="K16" i="17"/>
  <c r="K17" i="17"/>
  <c r="K13" i="17"/>
  <c r="K14" i="17"/>
  <c r="K10" i="17"/>
  <c r="K11" i="17"/>
  <c r="K31" i="16"/>
  <c r="K32" i="16"/>
  <c r="K28" i="16"/>
  <c r="K29" i="16"/>
  <c r="K25" i="16"/>
  <c r="K26" i="16"/>
  <c r="K23" i="16"/>
  <c r="K22" i="16"/>
  <c r="K19" i="16"/>
  <c r="K20" i="16"/>
  <c r="K16" i="16"/>
  <c r="K17" i="16"/>
  <c r="K13" i="16"/>
  <c r="K14" i="16"/>
  <c r="K10" i="16"/>
  <c r="K11" i="16"/>
  <c r="L9" i="16"/>
  <c r="L33" i="16" s="1"/>
  <c r="K31" i="15"/>
  <c r="K32" i="15"/>
  <c r="L32" i="15" s="1"/>
  <c r="K28" i="15"/>
  <c r="K29" i="15"/>
  <c r="K26" i="15"/>
  <c r="K25" i="15"/>
  <c r="L26" i="15" s="1"/>
  <c r="K23" i="15"/>
  <c r="K22" i="15"/>
  <c r="L23" i="15" s="1"/>
  <c r="K20" i="15"/>
  <c r="K19" i="15"/>
  <c r="K16" i="15"/>
  <c r="K17" i="15"/>
  <c r="K14" i="15"/>
  <c r="K13" i="15"/>
  <c r="K10" i="15"/>
  <c r="K11" i="15"/>
  <c r="L9" i="15"/>
  <c r="L33" i="15" s="1"/>
  <c r="K31" i="14"/>
  <c r="K32" i="14"/>
  <c r="K29" i="14"/>
  <c r="K28" i="14"/>
  <c r="K25" i="14"/>
  <c r="K26" i="14"/>
  <c r="K22" i="14"/>
  <c r="K23" i="14"/>
  <c r="L23" i="14" s="1"/>
  <c r="K19" i="14"/>
  <c r="K20" i="14"/>
  <c r="K16" i="14"/>
  <c r="K17" i="14"/>
  <c r="K13" i="14"/>
  <c r="K14" i="14"/>
  <c r="K10" i="14"/>
  <c r="K11" i="14"/>
  <c r="L9" i="14"/>
  <c r="L33" i="14" s="1"/>
  <c r="L11" i="1" l="1"/>
  <c r="L34" i="1" s="1"/>
  <c r="L32" i="22"/>
  <c r="L23" i="22"/>
  <c r="L20" i="22"/>
  <c r="L17" i="22"/>
  <c r="L14" i="22"/>
  <c r="L11" i="22"/>
  <c r="L32" i="21"/>
  <c r="L29" i="21"/>
  <c r="L17" i="21"/>
  <c r="L14" i="21"/>
  <c r="L11" i="21"/>
  <c r="L32" i="20"/>
  <c r="L29" i="20"/>
  <c r="L26" i="20"/>
  <c r="L23" i="20"/>
  <c r="L20" i="20"/>
  <c r="L17" i="20"/>
  <c r="L14" i="20"/>
  <c r="L11" i="20"/>
  <c r="L32" i="19"/>
  <c r="L29" i="19"/>
  <c r="L26" i="19"/>
  <c r="L23" i="19"/>
  <c r="L20" i="19"/>
  <c r="L17" i="19"/>
  <c r="L14" i="19"/>
  <c r="L11" i="19"/>
  <c r="L32" i="18"/>
  <c r="L29" i="18"/>
  <c r="L26" i="18"/>
  <c r="L23" i="18"/>
  <c r="L20" i="18"/>
  <c r="L17" i="18"/>
  <c r="L14" i="18"/>
  <c r="L11" i="18"/>
  <c r="L32" i="17"/>
  <c r="L29" i="17"/>
  <c r="L26" i="17"/>
  <c r="L23" i="17"/>
  <c r="L20" i="17"/>
  <c r="L17" i="17"/>
  <c r="L14" i="17"/>
  <c r="L11" i="17"/>
  <c r="L32" i="16"/>
  <c r="L29" i="16"/>
  <c r="L26" i="16"/>
  <c r="L23" i="16"/>
  <c r="L20" i="16"/>
  <c r="L17" i="16"/>
  <c r="L14" i="16"/>
  <c r="L11" i="16"/>
  <c r="L29" i="15"/>
  <c r="L20" i="15"/>
  <c r="L17" i="15"/>
  <c r="L14" i="15"/>
  <c r="L11" i="15"/>
  <c r="L32" i="14"/>
  <c r="L29" i="14"/>
  <c r="L26" i="14"/>
  <c r="L20" i="14"/>
  <c r="L17" i="14"/>
  <c r="L14" i="14"/>
  <c r="L11" i="14"/>
  <c r="L34" i="14" l="1"/>
  <c r="L34" i="15" s="1"/>
  <c r="L34" i="16" s="1"/>
  <c r="L34" i="17" s="1"/>
  <c r="L34" i="18" s="1"/>
  <c r="L34" i="19" s="1"/>
  <c r="L34" i="20" s="1"/>
  <c r="L34" i="21" s="1"/>
  <c r="L34" i="22" s="1"/>
  <c r="L34" i="23" s="1"/>
  <c r="L34" i="24" s="1"/>
  <c r="L34" i="25" s="1"/>
  <c r="L34" i="26" s="1"/>
  <c r="L34" i="27" s="1"/>
  <c r="L34" i="28" s="1"/>
  <c r="L34" i="29" s="1"/>
  <c r="L34" i="30" s="1"/>
  <c r="L34" i="31" s="1"/>
  <c r="L34" i="32" s="1"/>
</calcChain>
</file>

<file path=xl/sharedStrings.xml><?xml version="1.0" encoding="utf-8"?>
<sst xmlns="http://schemas.openxmlformats.org/spreadsheetml/2006/main" count="2599" uniqueCount="123">
  <si>
    <t>MEDICAL BENEFITS SCHEME</t>
  </si>
  <si>
    <t>MONTHLY REMITTANCE FORM</t>
  </si>
  <si>
    <t>P.O. Box:</t>
  </si>
  <si>
    <t>Address:</t>
  </si>
  <si>
    <t>for the month of:</t>
  </si>
  <si>
    <t>PLEASE NOTE THAT EARNINGS EXCLUDE SICK OR MATERNITY LEAVE PAY, SEVERANCE PAY, TRAVELLING &amp; MEAL ALLOWANCE</t>
  </si>
  <si>
    <t>Employer:</t>
  </si>
  <si>
    <t>REG. #</t>
  </si>
  <si>
    <t>Sex</t>
  </si>
  <si>
    <t>Comments</t>
  </si>
  <si>
    <t>Name of Employee(s)</t>
  </si>
  <si>
    <t>Mthly Earnings</t>
  </si>
  <si>
    <t>Total Insurable Earnings</t>
  </si>
  <si>
    <t>Totals Carried Foward</t>
  </si>
  <si>
    <t>Week Ending</t>
  </si>
  <si>
    <t>Registration No.</t>
  </si>
  <si>
    <t>Total</t>
  </si>
  <si>
    <t>Contibution</t>
  </si>
  <si>
    <t>No. of Employees</t>
  </si>
  <si>
    <t>No. of</t>
  </si>
  <si>
    <t>F</t>
  </si>
  <si>
    <t>M</t>
  </si>
  <si>
    <t>W</t>
  </si>
  <si>
    <t>Medical Benefits Scheme</t>
  </si>
  <si>
    <t>Hello, thank you for downloading our updated electronic R3A Form.  It has been updated</t>
  </si>
  <si>
    <t>for your convenience.  Please follow the steps outlined below:</t>
  </si>
  <si>
    <t xml:space="preserve">    more than 8 employees, then feel free to print your R3A form as you normally do.  If </t>
  </si>
  <si>
    <t>2) Each Work Sheet can accommodate up to 8 employees.  Once you have finished</t>
  </si>
  <si>
    <t xml:space="preserve">    have more than 8 employees, please proceed to step 2. Otherwise, proceed to step 3</t>
  </si>
  <si>
    <t xml:space="preserve">    printer.</t>
  </si>
  <si>
    <t>4) For your convenience you may save this form under a separate name for your records.</t>
  </si>
  <si>
    <t>1) Select Page01 to start completing your form, filling in the gray areas.  If you do not have</t>
  </si>
  <si>
    <t>3) Once you have finished entering all of your employees' information, you may now print</t>
  </si>
  <si>
    <t>Friday</t>
  </si>
  <si>
    <t>Saturday</t>
  </si>
  <si>
    <t>Sunday</t>
  </si>
  <si>
    <t>Monday</t>
  </si>
  <si>
    <t>Tuesday</t>
  </si>
  <si>
    <t>Wednesday</t>
  </si>
  <si>
    <t>Thursday</t>
  </si>
  <si>
    <t>Week Ending Info</t>
  </si>
  <si>
    <t>Date Info</t>
  </si>
  <si>
    <t>Age Grp</t>
  </si>
  <si>
    <t>Age Group Listing</t>
  </si>
  <si>
    <t>Under 60</t>
  </si>
  <si>
    <t>Between 60 and 70</t>
  </si>
  <si>
    <t>70 and Above</t>
  </si>
  <si>
    <t>U60</t>
  </si>
  <si>
    <t>70+</t>
  </si>
  <si>
    <r>
      <t>Total (</t>
    </r>
    <r>
      <rPr>
        <sz val="10"/>
        <rFont val="Arial"/>
        <family val="2"/>
      </rPr>
      <t>Applicable %</t>
    </r>
    <r>
      <rPr>
        <sz val="11"/>
        <rFont val="Arial"/>
        <family val="2"/>
      </rPr>
      <t>)</t>
    </r>
  </si>
  <si>
    <t>Total Contribution</t>
  </si>
  <si>
    <t>b) Next to where it says FOR THE MONTH OF, you will notice a 'drop-down' box that says</t>
  </si>
  <si>
    <t xml:space="preserve">     Week Ending.  Choose your Week-Ending day.  For example, for most businesses this</t>
  </si>
  <si>
    <t xml:space="preserve">     is Friday.  Once you select your Week-Ending day, you will notice the Week-ending dates</t>
  </si>
  <si>
    <t xml:space="preserve">    for the said month are automatically entered for you.</t>
  </si>
  <si>
    <t>::: IMPORTANT NOTES :::</t>
  </si>
  <si>
    <t xml:space="preserve">    your worksheet(s).  If you have more than one worksheet of employee information to print,</t>
  </si>
  <si>
    <t xml:space="preserve">    ensure you select the appropriate worksheet, then send it to print on your preferred</t>
  </si>
  <si>
    <t>c) It is important that you specify the AGE-GROUP your employees fall within.  This is to</t>
  </si>
  <si>
    <t>Week Number</t>
  </si>
  <si>
    <t xml:space="preserve">    ensure the correct contribution amount is calculated. Here are the codes for AGE-GROUP:</t>
  </si>
  <si>
    <t xml:space="preserve">        60-69 = Employees between 60 and 70</t>
  </si>
  <si>
    <t>60-69</t>
  </si>
  <si>
    <t xml:space="preserve">        U60    = Employees Under 60</t>
  </si>
  <si>
    <t xml:space="preserve">        70+    = Employees 70 and over</t>
  </si>
  <si>
    <t>Signature of Person Preparing Form</t>
  </si>
  <si>
    <t>Position</t>
  </si>
  <si>
    <r>
      <t xml:space="preserve">    </t>
    </r>
    <r>
      <rPr>
        <b/>
        <sz val="12"/>
        <color indexed="10"/>
        <rFont val="Arial"/>
        <family val="2"/>
      </rPr>
      <t>contribution that the employer is expected to pay is 2.5% total for the Employee</t>
    </r>
    <r>
      <rPr>
        <b/>
        <sz val="12"/>
        <color indexed="63"/>
        <rFont val="Arial"/>
        <family val="2"/>
      </rPr>
      <t>)</t>
    </r>
  </si>
  <si>
    <r>
      <t xml:space="preserve">    Contribution (</t>
    </r>
    <r>
      <rPr>
        <b/>
        <sz val="12"/>
        <color indexed="10"/>
        <rFont val="Arial"/>
        <family val="2"/>
      </rPr>
      <t>this condition applies except where the Employee is between 60-69, the</t>
    </r>
    <r>
      <rPr>
        <b/>
        <sz val="12"/>
        <color indexed="63"/>
        <rFont val="Arial"/>
        <family val="2"/>
      </rPr>
      <t xml:space="preserve"> </t>
    </r>
  </si>
  <si>
    <r>
      <t xml:space="preserve">    7% Contribution (</t>
    </r>
    <r>
      <rPr>
        <b/>
        <sz val="12"/>
        <color indexed="10"/>
        <rFont val="Arial"/>
        <family val="2"/>
      </rPr>
      <t>this condition applies except where the Employee is between 60-69, the</t>
    </r>
    <r>
      <rPr>
        <b/>
        <sz val="12"/>
        <color indexed="63"/>
        <rFont val="Arial"/>
        <family val="2"/>
      </rPr>
      <t xml:space="preserve"> </t>
    </r>
  </si>
  <si>
    <t>d) Please click on the Drop down arrow located in the “Age Group” Column to select the</t>
  </si>
  <si>
    <t xml:space="preserve">     appropriate Employee Age(Age categories are highlighted in note (C).</t>
  </si>
  <si>
    <t xml:space="preserve">     based on how the Employee is paid(Monthly OR Weekly)</t>
  </si>
  <si>
    <t xml:space="preserve">e) Please click on the Drop down arrow located in the “M/W” column to select the period </t>
  </si>
  <si>
    <t>f) For Employees earning less than $100 weekly, the Employer is required to pay the total 7%</t>
  </si>
  <si>
    <t>g) For Employees earning less than $400 monthly, the Employer is required to pay the total</t>
  </si>
  <si>
    <t>h) Additionally, for employees 70+, no matter the earnings, no contribution is expected.</t>
  </si>
  <si>
    <t>a) Where it says FOR THE MONTH OF, enter the month in question, for example 2022-12-15</t>
  </si>
  <si>
    <t xml:space="preserve">    December 15 2022.</t>
  </si>
  <si>
    <t>Wks.</t>
  </si>
  <si>
    <t>Page 10</t>
  </si>
  <si>
    <t xml:space="preserve">    typing in the information for that sheet, click on the next worksheet for example "Page02"</t>
  </si>
  <si>
    <t xml:space="preserve">    and continue entering the information for your remaining employees, proceeding to the </t>
  </si>
  <si>
    <t xml:space="preserve">    next worksheet (Page03, Page04, etc) accordingly.</t>
  </si>
  <si>
    <t>Page 17</t>
  </si>
  <si>
    <t>Page 18</t>
  </si>
  <si>
    <t>Page 19</t>
  </si>
  <si>
    <t>Page 20</t>
  </si>
  <si>
    <t>Page 16</t>
  </si>
  <si>
    <t>Page 15</t>
  </si>
  <si>
    <t>Page 14</t>
  </si>
  <si>
    <t>Page 13</t>
  </si>
  <si>
    <t>Page 12</t>
  </si>
  <si>
    <t>Page 11</t>
  </si>
  <si>
    <t>Page 09</t>
  </si>
  <si>
    <t>Page 08</t>
  </si>
  <si>
    <t>Page 07</t>
  </si>
  <si>
    <t>Page 06</t>
  </si>
  <si>
    <t>Page 05</t>
  </si>
  <si>
    <t>Page 04</t>
  </si>
  <si>
    <t>Page 03</t>
  </si>
  <si>
    <t>Page 02</t>
  </si>
  <si>
    <t>Page 01</t>
  </si>
  <si>
    <t>Page 21</t>
  </si>
  <si>
    <t>Page 22</t>
  </si>
  <si>
    <t>Page 23</t>
  </si>
  <si>
    <t>Page 24</t>
  </si>
  <si>
    <t>Page 25</t>
  </si>
  <si>
    <t>Page 26</t>
  </si>
  <si>
    <t>Page 27</t>
  </si>
  <si>
    <t>Page 28</t>
  </si>
  <si>
    <t>Page 29</t>
  </si>
  <si>
    <t>Page 30</t>
  </si>
  <si>
    <t>Page 31</t>
  </si>
  <si>
    <t>Page 32</t>
  </si>
  <si>
    <t>Page 33</t>
  </si>
  <si>
    <t>Page 34</t>
  </si>
  <si>
    <t>Page 35</t>
  </si>
  <si>
    <t>Page 36</t>
  </si>
  <si>
    <t>Page 37</t>
  </si>
  <si>
    <t>Page 38</t>
  </si>
  <si>
    <t>Page 39</t>
  </si>
  <si>
    <t>Page 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</si>
</sst>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&quot;$&quot;#,##0.00"/>
    <numFmt numFmtId="165" formatCode="ddd\ dd\ mmm"/>
    <numFmt numFmtId="166" formatCode="ddd\ dd\ mmm\ yyyy"/>
  </numFmts>
  <fonts count="15" x14ac:knownFonts="1">
    <font>
      <sz val="10"/>
      <name val="Arial"/>
    </font>
    <font>
      <sz val="10"/>
      <name val="Arial"/>
    </font>
    <font>
      <b/>
      <sz val="12"/>
      <name val="Arial"/>
      <family val="2"/>
    </font>
    <font>
      <sz val="12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6"/>
      <name val="Arial"/>
      <family val="2"/>
    </font>
    <font>
      <b/>
      <sz val="10"/>
      <name val="Arial"/>
      <family val="2"/>
    </font>
    <font>
      <b/>
      <sz val="12"/>
      <color indexed="63"/>
      <name val="Arial"/>
      <family val="2"/>
    </font>
    <font>
      <b/>
      <sz val="12"/>
      <color indexed="10"/>
      <name val="Arial"/>
      <family val="2"/>
    </font>
    <font>
      <b/>
      <sz val="12"/>
      <color theme="1" tint="0.14999847407452621"/>
      <name val="Arial"/>
      <family val="2"/>
    </font>
    <font>
      <b/>
      <sz val="12"/>
      <color rgb="FFFF0000"/>
      <name val="Arial"/>
      <family val="2"/>
    </font>
    <font>
      <sz val="20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1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6" fillId="0" borderId="1" xfId="0" applyFont="1" applyBorder="1"/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/>
    <xf numFmtId="0" fontId="6" fillId="0" borderId="6" xfId="0" applyFont="1" applyBorder="1" applyAlignment="1">
      <alignment horizontal="center"/>
    </xf>
    <xf numFmtId="0" fontId="6" fillId="0" borderId="6" xfId="0" applyFont="1" applyBorder="1"/>
    <xf numFmtId="0" fontId="6" fillId="0" borderId="7" xfId="0" applyFont="1" applyBorder="1"/>
    <xf numFmtId="0" fontId="7" fillId="0" borderId="8" xfId="0" applyFont="1" applyBorder="1" applyAlignment="1">
      <alignment horizontal="center"/>
    </xf>
    <xf numFmtId="0" fontId="6" fillId="0" borderId="8" xfId="0" applyFont="1" applyBorder="1"/>
    <xf numFmtId="0" fontId="6" fillId="0" borderId="8" xfId="0" applyFont="1" applyBorder="1" applyAlignment="1">
      <alignment horizontal="center"/>
    </xf>
    <xf numFmtId="44" fontId="6" fillId="0" borderId="8" xfId="1" applyFont="1" applyBorder="1"/>
    <xf numFmtId="0" fontId="7" fillId="0" borderId="9" xfId="0" applyFont="1" applyBorder="1" applyAlignment="1">
      <alignment horizontal="center"/>
    </xf>
    <xf numFmtId="0" fontId="6" fillId="0" borderId="9" xfId="0" applyFont="1" applyBorder="1"/>
    <xf numFmtId="0" fontId="6" fillId="0" borderId="9" xfId="0" applyFont="1" applyBorder="1" applyAlignment="1">
      <alignment horizontal="center"/>
    </xf>
    <xf numFmtId="44" fontId="6" fillId="0" borderId="9" xfId="1" applyFont="1" applyBorder="1"/>
    <xf numFmtId="0" fontId="6" fillId="0" borderId="0" xfId="0" applyFont="1"/>
    <xf numFmtId="44" fontId="6" fillId="0" borderId="3" xfId="1" applyFont="1" applyBorder="1"/>
    <xf numFmtId="44" fontId="6" fillId="0" borderId="3" xfId="0" applyNumberFormat="1" applyFont="1" applyBorder="1"/>
    <xf numFmtId="44" fontId="6" fillId="0" borderId="0" xfId="0" applyNumberFormat="1" applyFont="1"/>
    <xf numFmtId="44" fontId="6" fillId="0" borderId="0" xfId="1" applyFont="1" applyBorder="1"/>
    <xf numFmtId="44" fontId="6" fillId="0" borderId="2" xfId="1" applyFont="1" applyBorder="1"/>
    <xf numFmtId="0" fontId="4" fillId="0" borderId="7" xfId="0" applyFont="1" applyBorder="1" applyAlignment="1">
      <alignment horizontal="left"/>
    </xf>
    <xf numFmtId="0" fontId="7" fillId="2" borderId="8" xfId="0" applyFont="1" applyFill="1" applyBorder="1" applyAlignment="1" applyProtection="1">
      <alignment horizontal="center"/>
      <protection locked="0"/>
    </xf>
    <xf numFmtId="0" fontId="6" fillId="2" borderId="8" xfId="0" applyFont="1" applyFill="1" applyBorder="1" applyProtection="1">
      <protection locked="0"/>
    </xf>
    <xf numFmtId="0" fontId="6" fillId="2" borderId="8" xfId="0" applyFont="1" applyFill="1" applyBorder="1" applyAlignment="1" applyProtection="1">
      <alignment horizontal="center"/>
      <protection locked="0"/>
    </xf>
    <xf numFmtId="0" fontId="2" fillId="2" borderId="3" xfId="0" applyFont="1" applyFill="1" applyBorder="1" applyAlignment="1" applyProtection="1">
      <alignment horizontal="center"/>
      <protection locked="0"/>
    </xf>
    <xf numFmtId="0" fontId="2" fillId="2" borderId="0" xfId="0" applyFont="1" applyFill="1" applyProtection="1">
      <protection locked="0"/>
    </xf>
    <xf numFmtId="0" fontId="2" fillId="2" borderId="0" xfId="0" applyFont="1" applyFill="1"/>
    <xf numFmtId="0" fontId="3" fillId="2" borderId="0" xfId="0" applyFont="1" applyFill="1" applyAlignment="1" applyProtection="1">
      <alignment horizontal="left"/>
      <protection locked="0"/>
    </xf>
    <xf numFmtId="49" fontId="6" fillId="2" borderId="8" xfId="1" applyNumberFormat="1" applyFont="1" applyFill="1" applyBorder="1" applyProtection="1">
      <protection locked="0"/>
    </xf>
    <xf numFmtId="164" fontId="6" fillId="2" borderId="8" xfId="1" applyNumberFormat="1" applyFont="1" applyFill="1" applyBorder="1" applyProtection="1">
      <protection locked="0"/>
    </xf>
    <xf numFmtId="0" fontId="7" fillId="0" borderId="10" xfId="0" applyFont="1" applyBorder="1" applyProtection="1">
      <protection hidden="1"/>
    </xf>
    <xf numFmtId="0" fontId="7" fillId="0" borderId="0" xfId="0" applyFont="1"/>
    <xf numFmtId="0" fontId="7" fillId="0" borderId="0" xfId="0" applyFont="1" applyProtection="1">
      <protection hidden="1"/>
    </xf>
    <xf numFmtId="0" fontId="7" fillId="0" borderId="5" xfId="0" applyFont="1" applyBorder="1"/>
    <xf numFmtId="0" fontId="7" fillId="0" borderId="7" xfId="0" applyFont="1" applyBorder="1"/>
    <xf numFmtId="0" fontId="8" fillId="0" borderId="5" xfId="0" applyFont="1" applyBorder="1"/>
    <xf numFmtId="0" fontId="8" fillId="0" borderId="7" xfId="0" applyFont="1" applyBorder="1"/>
    <xf numFmtId="0" fontId="5" fillId="0" borderId="0" xfId="0" applyFont="1"/>
    <xf numFmtId="165" fontId="6" fillId="0" borderId="11" xfId="0" applyNumberFormat="1" applyFont="1" applyBorder="1" applyAlignment="1">
      <alignment horizontal="center"/>
    </xf>
    <xf numFmtId="165" fontId="6" fillId="0" borderId="12" xfId="0" applyNumberFormat="1" applyFont="1" applyBorder="1" applyAlignment="1">
      <alignment horizontal="center"/>
    </xf>
    <xf numFmtId="165" fontId="6" fillId="0" borderId="13" xfId="0" applyNumberFormat="1" applyFont="1" applyBorder="1" applyAlignment="1">
      <alignment horizontal="center"/>
    </xf>
    <xf numFmtId="166" fontId="0" fillId="0" borderId="0" xfId="0" applyNumberFormat="1"/>
    <xf numFmtId="14" fontId="0" fillId="0" borderId="0" xfId="0" applyNumberFormat="1"/>
    <xf numFmtId="0" fontId="3" fillId="0" borderId="0" xfId="0" applyFont="1" applyProtection="1">
      <protection locked="0"/>
    </xf>
    <xf numFmtId="0" fontId="6" fillId="0" borderId="14" xfId="0" applyFont="1" applyBorder="1"/>
    <xf numFmtId="166" fontId="5" fillId="0" borderId="0" xfId="0" applyNumberFormat="1" applyFont="1"/>
    <xf numFmtId="0" fontId="6" fillId="0" borderId="0" xfId="0" applyFont="1" applyAlignment="1">
      <alignment horizontal="right"/>
    </xf>
    <xf numFmtId="0" fontId="9" fillId="0" borderId="0" xfId="0" applyFont="1" applyAlignment="1">
      <alignment horizontal="left"/>
    </xf>
    <xf numFmtId="0" fontId="12" fillId="3" borderId="0" xfId="0" applyFont="1" applyFill="1"/>
    <xf numFmtId="0" fontId="13" fillId="3" borderId="0" xfId="0" applyFont="1" applyFill="1"/>
    <xf numFmtId="0" fontId="0" fillId="4" borderId="15" xfId="0" applyFill="1" applyBorder="1" applyAlignment="1">
      <alignment horizontal="left"/>
    </xf>
    <xf numFmtId="0" fontId="6" fillId="0" borderId="18" xfId="0" applyFont="1" applyBorder="1"/>
    <xf numFmtId="0" fontId="0" fillId="0" borderId="5" xfId="0" applyBorder="1"/>
    <xf numFmtId="0" fontId="6" fillId="0" borderId="10" xfId="1" applyNumberFormat="1" applyFont="1" applyFill="1" applyBorder="1" applyProtection="1"/>
    <xf numFmtId="0" fontId="6" fillId="2" borderId="10" xfId="1" applyNumberFormat="1" applyFont="1" applyFill="1" applyBorder="1" applyProtection="1">
      <protection locked="0"/>
    </xf>
    <xf numFmtId="0" fontId="6" fillId="2" borderId="19" xfId="1" applyNumberFormat="1" applyFont="1" applyFill="1" applyBorder="1" applyProtection="1">
      <protection locked="0"/>
    </xf>
    <xf numFmtId="0" fontId="6" fillId="0" borderId="10" xfId="0" applyFont="1" applyBorder="1"/>
    <xf numFmtId="0" fontId="14" fillId="5" borderId="0" xfId="0" applyFont="1" applyFill="1" applyAlignment="1">
      <alignment horizontal="center"/>
    </xf>
    <xf numFmtId="49" fontId="6" fillId="2" borderId="5" xfId="0" applyNumberFormat="1" applyFont="1" applyFill="1" applyBorder="1" applyAlignment="1" applyProtection="1">
      <alignment horizontal="center" wrapText="1"/>
      <protection locked="0"/>
    </xf>
    <xf numFmtId="49" fontId="6" fillId="2" borderId="14" xfId="0" applyNumberFormat="1" applyFont="1" applyFill="1" applyBorder="1" applyAlignment="1" applyProtection="1">
      <alignment horizontal="center" wrapText="1"/>
      <protection locked="0"/>
    </xf>
    <xf numFmtId="49" fontId="6" fillId="2" borderId="10" xfId="0" applyNumberFormat="1" applyFont="1" applyFill="1" applyBorder="1" applyAlignment="1" applyProtection="1">
      <alignment horizontal="center" wrapText="1"/>
      <protection locked="0"/>
    </xf>
    <xf numFmtId="49" fontId="6" fillId="2" borderId="18" xfId="0" applyNumberFormat="1" applyFont="1" applyFill="1" applyBorder="1" applyAlignment="1" applyProtection="1">
      <alignment horizontal="center" wrapText="1"/>
      <protection locked="0"/>
    </xf>
    <xf numFmtId="49" fontId="6" fillId="2" borderId="7" xfId="0" applyNumberFormat="1" applyFont="1" applyFill="1" applyBorder="1" applyAlignment="1" applyProtection="1">
      <alignment horizontal="center" wrapText="1"/>
      <protection locked="0"/>
    </xf>
    <xf numFmtId="49" fontId="6" fillId="2" borderId="15" xfId="0" applyNumberFormat="1" applyFont="1" applyFill="1" applyBorder="1" applyAlignment="1" applyProtection="1">
      <alignment horizontal="center" wrapText="1"/>
      <protection locked="0"/>
    </xf>
    <xf numFmtId="0" fontId="6" fillId="0" borderId="0" xfId="0" applyFont="1" applyAlignment="1">
      <alignment horizontal="right"/>
    </xf>
    <xf numFmtId="164" fontId="6" fillId="2" borderId="16" xfId="1" applyNumberFormat="1" applyFont="1" applyFill="1" applyBorder="1" applyAlignment="1" applyProtection="1">
      <alignment horizontal="left"/>
      <protection locked="0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6" fillId="0" borderId="17" xfId="0" applyFont="1" applyBorder="1" applyAlignment="1">
      <alignment horizontal="right"/>
    </xf>
    <xf numFmtId="17" fontId="2" fillId="2" borderId="0" xfId="0" applyNumberFormat="1" applyFont="1" applyFill="1" applyAlignment="1" applyProtection="1">
      <alignment horizontal="center"/>
      <protection locked="0"/>
    </xf>
    <xf numFmtId="0" fontId="2" fillId="2" borderId="0" xfId="0" applyFont="1" applyFill="1" applyAlignment="1" applyProtection="1">
      <alignment horizontal="center"/>
      <protection locked="0"/>
    </xf>
    <xf numFmtId="0" fontId="3" fillId="2" borderId="0" xfId="0" applyFont="1" applyFill="1" applyAlignment="1" applyProtection="1">
      <alignment horizontal="left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theme" Target="theme/theme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/Relationships>
</file>

<file path=xl/ctrlProps/ctrlProp1.xml><?xml version="1.0" encoding="utf-8"?>
<formControlPr xmlns="http://schemas.microsoft.com/office/spreadsheetml/2009/9/main" objectType="Drop" dropStyle="combo" dx="22" fmlaLink="J5" fmlaRange="$AW$2:$AW$9" noThreeD="1" sel="7" val="0"/>
</file>

<file path=xl/ctrlProps/ctrlProp10.xml><?xml version="1.0" encoding="utf-8"?>
<formControlPr xmlns="http://schemas.microsoft.com/office/spreadsheetml/2009/9/main" objectType="Drop" dropStyle="combo" dx="22" fmlaLink="J5" fmlaRange="$AW$2:$AW$9" noThreeD="1" sel="7" val="0"/>
</file>

<file path=xl/ctrlProps/ctrlProp11.xml><?xml version="1.0" encoding="utf-8"?>
<formControlPr xmlns="http://schemas.microsoft.com/office/spreadsheetml/2009/9/main" objectType="Drop" dropStyle="combo" dx="22" fmlaLink="J5" fmlaRange="$AW$2:$AW$9" noThreeD="1" sel="7" val="0"/>
</file>

<file path=xl/ctrlProps/ctrlProp12.xml><?xml version="1.0" encoding="utf-8"?>
<formControlPr xmlns="http://schemas.microsoft.com/office/spreadsheetml/2009/9/main" objectType="Drop" dropStyle="combo" dx="22" fmlaLink="J5" fmlaRange="$AW$2:$AW$9" noThreeD="1" sel="7" val="0"/>
</file>

<file path=xl/ctrlProps/ctrlProp13.xml><?xml version="1.0" encoding="utf-8"?>
<formControlPr xmlns="http://schemas.microsoft.com/office/spreadsheetml/2009/9/main" objectType="Drop" dropStyle="combo" dx="22" fmlaLink="J5" fmlaRange="$AW$2:$AW$9" noThreeD="1" sel="7" val="0"/>
</file>

<file path=xl/ctrlProps/ctrlProp14.xml><?xml version="1.0" encoding="utf-8"?>
<formControlPr xmlns="http://schemas.microsoft.com/office/spreadsheetml/2009/9/main" objectType="Drop" dropStyle="combo" dx="22" fmlaLink="J5" fmlaRange="$AW$2:$AW$9" noThreeD="1" sel="7" val="0"/>
</file>

<file path=xl/ctrlProps/ctrlProp15.xml><?xml version="1.0" encoding="utf-8"?>
<formControlPr xmlns="http://schemas.microsoft.com/office/spreadsheetml/2009/9/main" objectType="Drop" dropStyle="combo" dx="22" fmlaLink="J5" fmlaRange="$AW$2:$AW$9" noThreeD="1" sel="7" val="0"/>
</file>

<file path=xl/ctrlProps/ctrlProp16.xml><?xml version="1.0" encoding="utf-8"?>
<formControlPr xmlns="http://schemas.microsoft.com/office/spreadsheetml/2009/9/main" objectType="Drop" dropStyle="combo" dx="22" fmlaLink="J5" fmlaRange="$AW$2:$AW$9" noThreeD="1" sel="7" val="0"/>
</file>

<file path=xl/ctrlProps/ctrlProp17.xml><?xml version="1.0" encoding="utf-8"?>
<formControlPr xmlns="http://schemas.microsoft.com/office/spreadsheetml/2009/9/main" objectType="Drop" dropStyle="combo" dx="22" fmlaLink="J5" fmlaRange="$AW$2:$AW$9" noThreeD="1" sel="7" val="0"/>
</file>

<file path=xl/ctrlProps/ctrlProp18.xml><?xml version="1.0" encoding="utf-8"?>
<formControlPr xmlns="http://schemas.microsoft.com/office/spreadsheetml/2009/9/main" objectType="Drop" dropStyle="combo" dx="22" fmlaLink="J5" fmlaRange="$AW$2:$AW$9" noThreeD="1" sel="7" val="0"/>
</file>

<file path=xl/ctrlProps/ctrlProp19.xml><?xml version="1.0" encoding="utf-8"?>
<formControlPr xmlns="http://schemas.microsoft.com/office/spreadsheetml/2009/9/main" objectType="Drop" dropStyle="combo" dx="22" fmlaLink="J5" fmlaRange="$AW$2:$AW$9" noThreeD="1" sel="7" val="0"/>
</file>

<file path=xl/ctrlProps/ctrlProp2.xml><?xml version="1.0" encoding="utf-8"?>
<formControlPr xmlns="http://schemas.microsoft.com/office/spreadsheetml/2009/9/main" objectType="Drop" dropStyle="combo" dx="22" fmlaLink="J5" fmlaRange="$AW$2:$AW$9" noThreeD="1" sel="7" val="0"/>
</file>

<file path=xl/ctrlProps/ctrlProp20.xml><?xml version="1.0" encoding="utf-8"?>
<formControlPr xmlns="http://schemas.microsoft.com/office/spreadsheetml/2009/9/main" objectType="Drop" dropStyle="combo" dx="22" fmlaLink="J5" fmlaRange="$AW$2:$AW$9" noThreeD="1" sel="7" val="0"/>
</file>

<file path=xl/ctrlProps/ctrlProp21.xml><?xml version="1.0" encoding="utf-8"?>
<formControlPr xmlns="http://schemas.microsoft.com/office/spreadsheetml/2009/9/main" objectType="Drop" dropStyle="combo" dx="22" fmlaLink="J5" fmlaRange="$AW$2:$AW$9" noThreeD="1" sel="7" val="0"/>
</file>

<file path=xl/ctrlProps/ctrlProp22.xml><?xml version="1.0" encoding="utf-8"?>
<formControlPr xmlns="http://schemas.microsoft.com/office/spreadsheetml/2009/9/main" objectType="Drop" dropStyle="combo" dx="22" fmlaLink="J5" fmlaRange="$AW$2:$AW$9" noThreeD="1" sel="7" val="0"/>
</file>

<file path=xl/ctrlProps/ctrlProp23.xml><?xml version="1.0" encoding="utf-8"?>
<formControlPr xmlns="http://schemas.microsoft.com/office/spreadsheetml/2009/9/main" objectType="Drop" dropStyle="combo" dx="22" fmlaLink="J5" fmlaRange="$AW$2:$AW$9" noThreeD="1" sel="7" val="0"/>
</file>

<file path=xl/ctrlProps/ctrlProp24.xml><?xml version="1.0" encoding="utf-8"?>
<formControlPr xmlns="http://schemas.microsoft.com/office/spreadsheetml/2009/9/main" objectType="Drop" dropStyle="combo" dx="22" fmlaLink="J5" fmlaRange="$AW$2:$AW$9" noThreeD="1" sel="7" val="0"/>
</file>

<file path=xl/ctrlProps/ctrlProp25.xml><?xml version="1.0" encoding="utf-8"?>
<formControlPr xmlns="http://schemas.microsoft.com/office/spreadsheetml/2009/9/main" objectType="Drop" dropStyle="combo" dx="22" fmlaLink="J5" fmlaRange="$AW$2:$AW$9" noThreeD="1" sel="7" val="0"/>
</file>

<file path=xl/ctrlProps/ctrlProp26.xml><?xml version="1.0" encoding="utf-8"?>
<formControlPr xmlns="http://schemas.microsoft.com/office/spreadsheetml/2009/9/main" objectType="Drop" dropStyle="combo" dx="22" fmlaLink="J5" fmlaRange="$AW$2:$AW$9" noThreeD="1" sel="7" val="0"/>
</file>

<file path=xl/ctrlProps/ctrlProp27.xml><?xml version="1.0" encoding="utf-8"?>
<formControlPr xmlns="http://schemas.microsoft.com/office/spreadsheetml/2009/9/main" objectType="Drop" dropStyle="combo" dx="22" fmlaLink="J5" fmlaRange="$AW$2:$AW$9" noThreeD="1" sel="7" val="0"/>
</file>

<file path=xl/ctrlProps/ctrlProp28.xml><?xml version="1.0" encoding="utf-8"?>
<formControlPr xmlns="http://schemas.microsoft.com/office/spreadsheetml/2009/9/main" objectType="Drop" dropStyle="combo" dx="22" fmlaLink="J5" fmlaRange="$AW$2:$AW$9" noThreeD="1" sel="7" val="0"/>
</file>

<file path=xl/ctrlProps/ctrlProp29.xml><?xml version="1.0" encoding="utf-8"?>
<formControlPr xmlns="http://schemas.microsoft.com/office/spreadsheetml/2009/9/main" objectType="Drop" dropStyle="combo" dx="22" fmlaLink="J5" fmlaRange="$AW$2:$AW$9" noThreeD="1" sel="7" val="0"/>
</file>

<file path=xl/ctrlProps/ctrlProp3.xml><?xml version="1.0" encoding="utf-8"?>
<formControlPr xmlns="http://schemas.microsoft.com/office/spreadsheetml/2009/9/main" objectType="Drop" dropStyle="combo" dx="22" fmlaLink="J5" fmlaRange="$AW$2:$AW$9" noThreeD="1" sel="7" val="0"/>
</file>

<file path=xl/ctrlProps/ctrlProp30.xml><?xml version="1.0" encoding="utf-8"?>
<formControlPr xmlns="http://schemas.microsoft.com/office/spreadsheetml/2009/9/main" objectType="Drop" dropStyle="combo" dx="22" fmlaLink="J5" fmlaRange="$AW$2:$AW$9" noThreeD="1" sel="7" val="0"/>
</file>

<file path=xl/ctrlProps/ctrlProp31.xml><?xml version="1.0" encoding="utf-8"?>
<formControlPr xmlns="http://schemas.microsoft.com/office/spreadsheetml/2009/9/main" objectType="Drop" dropStyle="combo" dx="22" fmlaLink="J5" fmlaRange="$AW$2:$AW$9" noThreeD="1" sel="7" val="0"/>
</file>

<file path=xl/ctrlProps/ctrlProp32.xml><?xml version="1.0" encoding="utf-8"?>
<formControlPr xmlns="http://schemas.microsoft.com/office/spreadsheetml/2009/9/main" objectType="Drop" dropStyle="combo" dx="22" fmlaLink="J5" fmlaRange="$AW$2:$AW$9" noThreeD="1" sel="7" val="0"/>
</file>

<file path=xl/ctrlProps/ctrlProp33.xml><?xml version="1.0" encoding="utf-8"?>
<formControlPr xmlns="http://schemas.microsoft.com/office/spreadsheetml/2009/9/main" objectType="Drop" dropStyle="combo" dx="22" fmlaLink="J5" fmlaRange="$AW$2:$AW$9" noThreeD="1" sel="7" val="0"/>
</file>

<file path=xl/ctrlProps/ctrlProp34.xml><?xml version="1.0" encoding="utf-8"?>
<formControlPr xmlns="http://schemas.microsoft.com/office/spreadsheetml/2009/9/main" objectType="Drop" dropStyle="combo" dx="22" fmlaLink="J5" fmlaRange="$AW$2:$AW$9" noThreeD="1" sel="7" val="0"/>
</file>

<file path=xl/ctrlProps/ctrlProp35.xml><?xml version="1.0" encoding="utf-8"?>
<formControlPr xmlns="http://schemas.microsoft.com/office/spreadsheetml/2009/9/main" objectType="Drop" dropStyle="combo" dx="22" fmlaLink="J5" fmlaRange="$AW$2:$AW$9" noThreeD="1" sel="7" val="0"/>
</file>

<file path=xl/ctrlProps/ctrlProp36.xml><?xml version="1.0" encoding="utf-8"?>
<formControlPr xmlns="http://schemas.microsoft.com/office/spreadsheetml/2009/9/main" objectType="Drop" dropStyle="combo" dx="22" fmlaLink="J5" fmlaRange="$AW$2:$AW$9" noThreeD="1" sel="7" val="0"/>
</file>

<file path=xl/ctrlProps/ctrlProp37.xml><?xml version="1.0" encoding="utf-8"?>
<formControlPr xmlns="http://schemas.microsoft.com/office/spreadsheetml/2009/9/main" objectType="Drop" dropStyle="combo" dx="22" fmlaLink="J5" fmlaRange="$AW$2:$AW$9" noThreeD="1" sel="7" val="0"/>
</file>

<file path=xl/ctrlProps/ctrlProp38.xml><?xml version="1.0" encoding="utf-8"?>
<formControlPr xmlns="http://schemas.microsoft.com/office/spreadsheetml/2009/9/main" objectType="Drop" dropStyle="combo" dx="22" fmlaLink="J5" fmlaRange="$AW$2:$AW$9" noThreeD="1" sel="7" val="0"/>
</file>

<file path=xl/ctrlProps/ctrlProp39.xml><?xml version="1.0" encoding="utf-8"?>
<formControlPr xmlns="http://schemas.microsoft.com/office/spreadsheetml/2009/9/main" objectType="Drop" dropStyle="combo" dx="22" fmlaLink="J5" fmlaRange="$AW$2:$AW$9" noThreeD="1" sel="7" val="0"/>
</file>

<file path=xl/ctrlProps/ctrlProp4.xml><?xml version="1.0" encoding="utf-8"?>
<formControlPr xmlns="http://schemas.microsoft.com/office/spreadsheetml/2009/9/main" objectType="Drop" dropStyle="combo" dx="22" fmlaLink="J5" fmlaRange="$AW$2:$AW$9" noThreeD="1" sel="7" val="0"/>
</file>

<file path=xl/ctrlProps/ctrlProp40.xml><?xml version="1.0" encoding="utf-8"?>
<formControlPr xmlns="http://schemas.microsoft.com/office/spreadsheetml/2009/9/main" objectType="Drop" dropStyle="combo" dx="22" fmlaLink="J5" fmlaRange="$AW$2:$AW$9" noThreeD="1" sel="7" val="0"/>
</file>

<file path=xl/ctrlProps/ctrlProp5.xml><?xml version="1.0" encoding="utf-8"?>
<formControlPr xmlns="http://schemas.microsoft.com/office/spreadsheetml/2009/9/main" objectType="Drop" dropStyle="combo" dx="22" fmlaLink="J5" fmlaRange="$AW$2:$AW$9" noThreeD="1" sel="7" val="0"/>
</file>

<file path=xl/ctrlProps/ctrlProp6.xml><?xml version="1.0" encoding="utf-8"?>
<formControlPr xmlns="http://schemas.microsoft.com/office/spreadsheetml/2009/9/main" objectType="Drop" dropStyle="combo" dx="22" fmlaLink="J5" fmlaRange="$AW$2:$AW$9" noThreeD="1" sel="7" val="0"/>
</file>

<file path=xl/ctrlProps/ctrlProp7.xml><?xml version="1.0" encoding="utf-8"?>
<formControlPr xmlns="http://schemas.microsoft.com/office/spreadsheetml/2009/9/main" objectType="Drop" dropStyle="combo" dx="22" fmlaLink="J5" fmlaRange="$AW$2:$AW$9" noThreeD="1" sel="7" val="0"/>
</file>

<file path=xl/ctrlProps/ctrlProp8.xml><?xml version="1.0" encoding="utf-8"?>
<formControlPr xmlns="http://schemas.microsoft.com/office/spreadsheetml/2009/9/main" objectType="Drop" dropStyle="combo" dx="22" fmlaLink="J5" fmlaRange="$AW$2:$AW$9" noThreeD="1" sel="7" val="0"/>
</file>

<file path=xl/ctrlProps/ctrlProp9.xml><?xml version="1.0" encoding="utf-8"?>
<formControlPr xmlns="http://schemas.microsoft.com/office/spreadsheetml/2009/9/main" objectType="Drop" dropStyle="combo" dx="22" fmlaLink="J5" fmlaRange="$AW$2:$AW$9" noThreeD="1" sel="7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57150</xdr:rowOff>
    </xdr:from>
    <xdr:to>
      <xdr:col>1</xdr:col>
      <xdr:colOff>1247775</xdr:colOff>
      <xdr:row>4</xdr:row>
      <xdr:rowOff>180975</xdr:rowOff>
    </xdr:to>
    <xdr:pic>
      <xdr:nvPicPr>
        <xdr:cNvPr id="1676" name="Picture 7" descr="Medical Benefist Logo">
          <a:extLst>
            <a:ext uri="{FF2B5EF4-FFF2-40B4-BE49-F238E27FC236}">
              <a16:creationId xmlns:a16="http://schemas.microsoft.com/office/drawing/2014/main" id="{707B14C4-D1F7-5FDF-43F3-A43BF05493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150"/>
          <a:ext cx="2219325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937260</xdr:colOff>
          <xdr:row>4</xdr:row>
          <xdr:rowOff>7620</xdr:rowOff>
        </xdr:from>
        <xdr:to>
          <xdr:col>10</xdr:col>
          <xdr:colOff>220980</xdr:colOff>
          <xdr:row>5</xdr:row>
          <xdr:rowOff>7620</xdr:rowOff>
        </xdr:to>
        <xdr:sp macro="" textlink="">
          <xdr:nvSpPr>
            <xdr:cNvPr id="1518" name="Drop Down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57150</xdr:rowOff>
    </xdr:from>
    <xdr:to>
      <xdr:col>1</xdr:col>
      <xdr:colOff>1247775</xdr:colOff>
      <xdr:row>4</xdr:row>
      <xdr:rowOff>180975</xdr:rowOff>
    </xdr:to>
    <xdr:pic>
      <xdr:nvPicPr>
        <xdr:cNvPr id="2" name="Picture 7" descr="Medical Benefist Logo">
          <a:extLst>
            <a:ext uri="{FF2B5EF4-FFF2-40B4-BE49-F238E27FC236}">
              <a16:creationId xmlns:a16="http://schemas.microsoft.com/office/drawing/2014/main" id="{D37E9B6E-FD26-45C9-AF68-D597A997F7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150"/>
          <a:ext cx="2219325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937260</xdr:colOff>
          <xdr:row>4</xdr:row>
          <xdr:rowOff>7620</xdr:rowOff>
        </xdr:from>
        <xdr:to>
          <xdr:col>10</xdr:col>
          <xdr:colOff>220980</xdr:colOff>
          <xdr:row>5</xdr:row>
          <xdr:rowOff>7620</xdr:rowOff>
        </xdr:to>
        <xdr:sp macro="" textlink="">
          <xdr:nvSpPr>
            <xdr:cNvPr id="82946" name="Drop Down 2" hidden="1">
              <a:extLst>
                <a:ext uri="{63B3BB69-23CF-44E3-9099-C40C66FF867C}">
                  <a14:compatExt spid="_x0000_s82946"/>
                </a:ext>
                <a:ext uri="{FF2B5EF4-FFF2-40B4-BE49-F238E27FC236}">
                  <a16:creationId xmlns:a16="http://schemas.microsoft.com/office/drawing/2014/main" id="{00000000-0008-0000-0A00-0000024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57150</xdr:rowOff>
    </xdr:from>
    <xdr:to>
      <xdr:col>1</xdr:col>
      <xdr:colOff>1247775</xdr:colOff>
      <xdr:row>4</xdr:row>
      <xdr:rowOff>180975</xdr:rowOff>
    </xdr:to>
    <xdr:pic>
      <xdr:nvPicPr>
        <xdr:cNvPr id="2" name="Picture 7" descr="Medical Benefist Logo">
          <a:extLst>
            <a:ext uri="{FF2B5EF4-FFF2-40B4-BE49-F238E27FC236}">
              <a16:creationId xmlns:a16="http://schemas.microsoft.com/office/drawing/2014/main" id="{6EA4A25A-C6E8-4712-9AD9-A74F34372A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150"/>
          <a:ext cx="2219325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937260</xdr:colOff>
          <xdr:row>4</xdr:row>
          <xdr:rowOff>7620</xdr:rowOff>
        </xdr:from>
        <xdr:to>
          <xdr:col>10</xdr:col>
          <xdr:colOff>220980</xdr:colOff>
          <xdr:row>5</xdr:row>
          <xdr:rowOff>7620</xdr:rowOff>
        </xdr:to>
        <xdr:sp macro="" textlink="">
          <xdr:nvSpPr>
            <xdr:cNvPr id="84993" name="Drop Down 1" hidden="1">
              <a:extLst>
                <a:ext uri="{63B3BB69-23CF-44E3-9099-C40C66FF867C}">
                  <a14:compatExt spid="_x0000_s84993"/>
                </a:ext>
                <a:ext uri="{FF2B5EF4-FFF2-40B4-BE49-F238E27FC236}">
                  <a16:creationId xmlns:a16="http://schemas.microsoft.com/office/drawing/2014/main" id="{00000000-0008-0000-0B00-0000014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57150</xdr:rowOff>
    </xdr:from>
    <xdr:to>
      <xdr:col>1</xdr:col>
      <xdr:colOff>1247775</xdr:colOff>
      <xdr:row>4</xdr:row>
      <xdr:rowOff>180975</xdr:rowOff>
    </xdr:to>
    <xdr:pic>
      <xdr:nvPicPr>
        <xdr:cNvPr id="2" name="Picture 7" descr="Medical Benefist Logo">
          <a:extLst>
            <a:ext uri="{FF2B5EF4-FFF2-40B4-BE49-F238E27FC236}">
              <a16:creationId xmlns:a16="http://schemas.microsoft.com/office/drawing/2014/main" id="{40F2F178-10C5-454F-9179-F178E7AB0C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150"/>
          <a:ext cx="2219325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937260</xdr:colOff>
          <xdr:row>4</xdr:row>
          <xdr:rowOff>7620</xdr:rowOff>
        </xdr:from>
        <xdr:to>
          <xdr:col>10</xdr:col>
          <xdr:colOff>220980</xdr:colOff>
          <xdr:row>5</xdr:row>
          <xdr:rowOff>7620</xdr:rowOff>
        </xdr:to>
        <xdr:sp macro="" textlink="">
          <xdr:nvSpPr>
            <xdr:cNvPr id="86017" name="Drop Down 1" hidden="1">
              <a:extLst>
                <a:ext uri="{63B3BB69-23CF-44E3-9099-C40C66FF867C}">
                  <a14:compatExt spid="_x0000_s86017"/>
                </a:ext>
                <a:ext uri="{FF2B5EF4-FFF2-40B4-BE49-F238E27FC236}">
                  <a16:creationId xmlns:a16="http://schemas.microsoft.com/office/drawing/2014/main" id="{00000000-0008-0000-0C00-0000015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57150</xdr:rowOff>
    </xdr:from>
    <xdr:to>
      <xdr:col>1</xdr:col>
      <xdr:colOff>1247775</xdr:colOff>
      <xdr:row>4</xdr:row>
      <xdr:rowOff>180975</xdr:rowOff>
    </xdr:to>
    <xdr:pic>
      <xdr:nvPicPr>
        <xdr:cNvPr id="2" name="Picture 7" descr="Medical Benefist Logo">
          <a:extLst>
            <a:ext uri="{FF2B5EF4-FFF2-40B4-BE49-F238E27FC236}">
              <a16:creationId xmlns:a16="http://schemas.microsoft.com/office/drawing/2014/main" id="{B218D281-EDAB-4E32-A8D0-593FC8B6A4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150"/>
          <a:ext cx="2219325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937260</xdr:colOff>
          <xdr:row>4</xdr:row>
          <xdr:rowOff>7620</xdr:rowOff>
        </xdr:from>
        <xdr:to>
          <xdr:col>10</xdr:col>
          <xdr:colOff>220980</xdr:colOff>
          <xdr:row>5</xdr:row>
          <xdr:rowOff>7620</xdr:rowOff>
        </xdr:to>
        <xdr:sp macro="" textlink="">
          <xdr:nvSpPr>
            <xdr:cNvPr id="87041" name="Drop Down 1" hidden="1">
              <a:extLst>
                <a:ext uri="{63B3BB69-23CF-44E3-9099-C40C66FF867C}">
                  <a14:compatExt spid="_x0000_s87041"/>
                </a:ext>
                <a:ext uri="{FF2B5EF4-FFF2-40B4-BE49-F238E27FC236}">
                  <a16:creationId xmlns:a16="http://schemas.microsoft.com/office/drawing/2014/main" id="{00000000-0008-0000-0D00-0000015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57150</xdr:rowOff>
    </xdr:from>
    <xdr:to>
      <xdr:col>1</xdr:col>
      <xdr:colOff>1247775</xdr:colOff>
      <xdr:row>4</xdr:row>
      <xdr:rowOff>180975</xdr:rowOff>
    </xdr:to>
    <xdr:pic>
      <xdr:nvPicPr>
        <xdr:cNvPr id="2" name="Picture 7" descr="Medical Benefist Logo">
          <a:extLst>
            <a:ext uri="{FF2B5EF4-FFF2-40B4-BE49-F238E27FC236}">
              <a16:creationId xmlns:a16="http://schemas.microsoft.com/office/drawing/2014/main" id="{6AAB9D24-3455-4FCB-BE06-75D9D62527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150"/>
          <a:ext cx="2219325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937260</xdr:colOff>
          <xdr:row>4</xdr:row>
          <xdr:rowOff>7620</xdr:rowOff>
        </xdr:from>
        <xdr:to>
          <xdr:col>10</xdr:col>
          <xdr:colOff>220980</xdr:colOff>
          <xdr:row>5</xdr:row>
          <xdr:rowOff>7620</xdr:rowOff>
        </xdr:to>
        <xdr:sp macro="" textlink="">
          <xdr:nvSpPr>
            <xdr:cNvPr id="88065" name="Drop Down 1" hidden="1">
              <a:extLst>
                <a:ext uri="{63B3BB69-23CF-44E3-9099-C40C66FF867C}">
                  <a14:compatExt spid="_x0000_s88065"/>
                </a:ext>
                <a:ext uri="{FF2B5EF4-FFF2-40B4-BE49-F238E27FC236}">
                  <a16:creationId xmlns:a16="http://schemas.microsoft.com/office/drawing/2014/main" id="{00000000-0008-0000-0E00-000001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57150</xdr:rowOff>
    </xdr:from>
    <xdr:to>
      <xdr:col>1</xdr:col>
      <xdr:colOff>1247775</xdr:colOff>
      <xdr:row>4</xdr:row>
      <xdr:rowOff>180975</xdr:rowOff>
    </xdr:to>
    <xdr:pic>
      <xdr:nvPicPr>
        <xdr:cNvPr id="2" name="Picture 7" descr="Medical Benefist Logo">
          <a:extLst>
            <a:ext uri="{FF2B5EF4-FFF2-40B4-BE49-F238E27FC236}">
              <a16:creationId xmlns:a16="http://schemas.microsoft.com/office/drawing/2014/main" id="{410F7C40-8399-499D-95AE-FE80E94DBC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150"/>
          <a:ext cx="2219325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937260</xdr:colOff>
          <xdr:row>4</xdr:row>
          <xdr:rowOff>7620</xdr:rowOff>
        </xdr:from>
        <xdr:to>
          <xdr:col>10</xdr:col>
          <xdr:colOff>220980</xdr:colOff>
          <xdr:row>5</xdr:row>
          <xdr:rowOff>7620</xdr:rowOff>
        </xdr:to>
        <xdr:sp macro="" textlink="">
          <xdr:nvSpPr>
            <xdr:cNvPr id="89089" name="Drop Down 1" hidden="1">
              <a:extLst>
                <a:ext uri="{63B3BB69-23CF-44E3-9099-C40C66FF867C}">
                  <a14:compatExt spid="_x0000_s89089"/>
                </a:ext>
                <a:ext uri="{FF2B5EF4-FFF2-40B4-BE49-F238E27FC236}">
                  <a16:creationId xmlns:a16="http://schemas.microsoft.com/office/drawing/2014/main" id="{00000000-0008-0000-0F00-0000015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57150</xdr:rowOff>
    </xdr:from>
    <xdr:to>
      <xdr:col>1</xdr:col>
      <xdr:colOff>1247775</xdr:colOff>
      <xdr:row>4</xdr:row>
      <xdr:rowOff>180975</xdr:rowOff>
    </xdr:to>
    <xdr:pic>
      <xdr:nvPicPr>
        <xdr:cNvPr id="2" name="Picture 7" descr="Medical Benefist Logo">
          <a:extLst>
            <a:ext uri="{FF2B5EF4-FFF2-40B4-BE49-F238E27FC236}">
              <a16:creationId xmlns:a16="http://schemas.microsoft.com/office/drawing/2014/main" id="{E7888B7F-2756-473B-82AE-F45DC755EC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150"/>
          <a:ext cx="2219325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937260</xdr:colOff>
          <xdr:row>4</xdr:row>
          <xdr:rowOff>7620</xdr:rowOff>
        </xdr:from>
        <xdr:to>
          <xdr:col>10</xdr:col>
          <xdr:colOff>220980</xdr:colOff>
          <xdr:row>5</xdr:row>
          <xdr:rowOff>7620</xdr:rowOff>
        </xdr:to>
        <xdr:sp macro="" textlink="">
          <xdr:nvSpPr>
            <xdr:cNvPr id="90113" name="Drop Down 1" hidden="1">
              <a:extLst>
                <a:ext uri="{63B3BB69-23CF-44E3-9099-C40C66FF867C}">
                  <a14:compatExt spid="_x0000_s90113"/>
                </a:ext>
                <a:ext uri="{FF2B5EF4-FFF2-40B4-BE49-F238E27FC236}">
                  <a16:creationId xmlns:a16="http://schemas.microsoft.com/office/drawing/2014/main" id="{00000000-0008-0000-1000-0000016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57150</xdr:rowOff>
    </xdr:from>
    <xdr:to>
      <xdr:col>1</xdr:col>
      <xdr:colOff>1247775</xdr:colOff>
      <xdr:row>4</xdr:row>
      <xdr:rowOff>180975</xdr:rowOff>
    </xdr:to>
    <xdr:pic>
      <xdr:nvPicPr>
        <xdr:cNvPr id="2" name="Picture 7" descr="Medical Benefist Logo">
          <a:extLst>
            <a:ext uri="{FF2B5EF4-FFF2-40B4-BE49-F238E27FC236}">
              <a16:creationId xmlns:a16="http://schemas.microsoft.com/office/drawing/2014/main" id="{8D35DBC0-2B57-4E79-9AAE-D0F3F935D2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150"/>
          <a:ext cx="2219325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937260</xdr:colOff>
          <xdr:row>4</xdr:row>
          <xdr:rowOff>7620</xdr:rowOff>
        </xdr:from>
        <xdr:to>
          <xdr:col>10</xdr:col>
          <xdr:colOff>220980</xdr:colOff>
          <xdr:row>5</xdr:row>
          <xdr:rowOff>7620</xdr:rowOff>
        </xdr:to>
        <xdr:sp macro="" textlink="">
          <xdr:nvSpPr>
            <xdr:cNvPr id="91137" name="Drop Down 1" hidden="1">
              <a:extLst>
                <a:ext uri="{63B3BB69-23CF-44E3-9099-C40C66FF867C}">
                  <a14:compatExt spid="_x0000_s91137"/>
                </a:ext>
                <a:ext uri="{FF2B5EF4-FFF2-40B4-BE49-F238E27FC236}">
                  <a16:creationId xmlns:a16="http://schemas.microsoft.com/office/drawing/2014/main" id="{00000000-0008-0000-1100-0000016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57150</xdr:rowOff>
    </xdr:from>
    <xdr:to>
      <xdr:col>1</xdr:col>
      <xdr:colOff>1247775</xdr:colOff>
      <xdr:row>4</xdr:row>
      <xdr:rowOff>180975</xdr:rowOff>
    </xdr:to>
    <xdr:pic>
      <xdr:nvPicPr>
        <xdr:cNvPr id="2" name="Picture 7" descr="Medical Benefist Logo">
          <a:extLst>
            <a:ext uri="{FF2B5EF4-FFF2-40B4-BE49-F238E27FC236}">
              <a16:creationId xmlns:a16="http://schemas.microsoft.com/office/drawing/2014/main" id="{83C44F51-D52B-4B2F-94B4-5BED3FC64C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150"/>
          <a:ext cx="2219325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937260</xdr:colOff>
          <xdr:row>4</xdr:row>
          <xdr:rowOff>7620</xdr:rowOff>
        </xdr:from>
        <xdr:to>
          <xdr:col>10</xdr:col>
          <xdr:colOff>220980</xdr:colOff>
          <xdr:row>5</xdr:row>
          <xdr:rowOff>7620</xdr:rowOff>
        </xdr:to>
        <xdr:sp macro="" textlink="">
          <xdr:nvSpPr>
            <xdr:cNvPr id="92161" name="Drop Down 1" hidden="1">
              <a:extLst>
                <a:ext uri="{63B3BB69-23CF-44E3-9099-C40C66FF867C}">
                  <a14:compatExt spid="_x0000_s92161"/>
                </a:ext>
                <a:ext uri="{FF2B5EF4-FFF2-40B4-BE49-F238E27FC236}">
                  <a16:creationId xmlns:a16="http://schemas.microsoft.com/office/drawing/2014/main" id="{00000000-0008-0000-1200-0000016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57150</xdr:rowOff>
    </xdr:from>
    <xdr:to>
      <xdr:col>1</xdr:col>
      <xdr:colOff>1247775</xdr:colOff>
      <xdr:row>4</xdr:row>
      <xdr:rowOff>180975</xdr:rowOff>
    </xdr:to>
    <xdr:pic>
      <xdr:nvPicPr>
        <xdr:cNvPr id="2" name="Picture 7" descr="Medical Benefist Logo">
          <a:extLst>
            <a:ext uri="{FF2B5EF4-FFF2-40B4-BE49-F238E27FC236}">
              <a16:creationId xmlns:a16="http://schemas.microsoft.com/office/drawing/2014/main" id="{E80256FE-F565-4E20-B688-B5DCDD37D5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150"/>
          <a:ext cx="2219325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937260</xdr:colOff>
          <xdr:row>4</xdr:row>
          <xdr:rowOff>7620</xdr:rowOff>
        </xdr:from>
        <xdr:to>
          <xdr:col>10</xdr:col>
          <xdr:colOff>220980</xdr:colOff>
          <xdr:row>5</xdr:row>
          <xdr:rowOff>7620</xdr:rowOff>
        </xdr:to>
        <xdr:sp macro="" textlink="">
          <xdr:nvSpPr>
            <xdr:cNvPr id="93185" name="Drop Down 1" hidden="1">
              <a:extLst>
                <a:ext uri="{63B3BB69-23CF-44E3-9099-C40C66FF867C}">
                  <a14:compatExt spid="_x0000_s93185"/>
                </a:ext>
                <a:ext uri="{FF2B5EF4-FFF2-40B4-BE49-F238E27FC236}">
                  <a16:creationId xmlns:a16="http://schemas.microsoft.com/office/drawing/2014/main" id="{00000000-0008-0000-1300-0000016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57150</xdr:rowOff>
    </xdr:from>
    <xdr:to>
      <xdr:col>1</xdr:col>
      <xdr:colOff>1247775</xdr:colOff>
      <xdr:row>4</xdr:row>
      <xdr:rowOff>180975</xdr:rowOff>
    </xdr:to>
    <xdr:pic>
      <xdr:nvPicPr>
        <xdr:cNvPr id="2" name="Picture 7" descr="Medical Benefist Logo">
          <a:extLst>
            <a:ext uri="{FF2B5EF4-FFF2-40B4-BE49-F238E27FC236}">
              <a16:creationId xmlns:a16="http://schemas.microsoft.com/office/drawing/2014/main" id="{10E177E7-E87A-42CA-B71E-743E9F40CA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150"/>
          <a:ext cx="2219325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937260</xdr:colOff>
          <xdr:row>4</xdr:row>
          <xdr:rowOff>7620</xdr:rowOff>
        </xdr:from>
        <xdr:to>
          <xdr:col>10</xdr:col>
          <xdr:colOff>220980</xdr:colOff>
          <xdr:row>5</xdr:row>
          <xdr:rowOff>7620</xdr:rowOff>
        </xdr:to>
        <xdr:sp macro="" textlink="">
          <xdr:nvSpPr>
            <xdr:cNvPr id="74754" name="Drop Down 2" hidden="1">
              <a:extLst>
                <a:ext uri="{63B3BB69-23CF-44E3-9099-C40C66FF867C}">
                  <a14:compatExt spid="_x0000_s74754"/>
                </a:ext>
                <a:ext uri="{FF2B5EF4-FFF2-40B4-BE49-F238E27FC236}">
                  <a16:creationId xmlns:a16="http://schemas.microsoft.com/office/drawing/2014/main" id="{00000000-0008-0000-0200-0000022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57150</xdr:rowOff>
    </xdr:from>
    <xdr:to>
      <xdr:col>1</xdr:col>
      <xdr:colOff>1247775</xdr:colOff>
      <xdr:row>4</xdr:row>
      <xdr:rowOff>180975</xdr:rowOff>
    </xdr:to>
    <xdr:pic>
      <xdr:nvPicPr>
        <xdr:cNvPr id="2" name="Picture 7" descr="Medical Benefist Logo">
          <a:extLst>
            <a:ext uri="{FF2B5EF4-FFF2-40B4-BE49-F238E27FC236}">
              <a16:creationId xmlns:a16="http://schemas.microsoft.com/office/drawing/2014/main" id="{ECEFCCD8-193D-43C2-8E54-4C53D0A70D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150"/>
          <a:ext cx="2219325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937260</xdr:colOff>
          <xdr:row>4</xdr:row>
          <xdr:rowOff>7620</xdr:rowOff>
        </xdr:from>
        <xdr:to>
          <xdr:col>10</xdr:col>
          <xdr:colOff>220980</xdr:colOff>
          <xdr:row>5</xdr:row>
          <xdr:rowOff>7620</xdr:rowOff>
        </xdr:to>
        <xdr:sp macro="" textlink="">
          <xdr:nvSpPr>
            <xdr:cNvPr id="94209" name="Drop Down 1" hidden="1">
              <a:extLst>
                <a:ext uri="{63B3BB69-23CF-44E3-9099-C40C66FF867C}">
                  <a14:compatExt spid="_x0000_s94209"/>
                </a:ext>
                <a:ext uri="{FF2B5EF4-FFF2-40B4-BE49-F238E27FC236}">
                  <a16:creationId xmlns:a16="http://schemas.microsoft.com/office/drawing/2014/main" id="{00000000-0008-0000-1400-0000017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57150</xdr:rowOff>
    </xdr:from>
    <xdr:to>
      <xdr:col>1</xdr:col>
      <xdr:colOff>1247775</xdr:colOff>
      <xdr:row>4</xdr:row>
      <xdr:rowOff>180975</xdr:rowOff>
    </xdr:to>
    <xdr:pic>
      <xdr:nvPicPr>
        <xdr:cNvPr id="2" name="Picture 7" descr="Medical Benefist Logo">
          <a:extLst>
            <a:ext uri="{FF2B5EF4-FFF2-40B4-BE49-F238E27FC236}">
              <a16:creationId xmlns:a16="http://schemas.microsoft.com/office/drawing/2014/main" id="{F21A8D5C-B82F-4EA2-9DCE-870AB7ADB8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150"/>
          <a:ext cx="2219325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937260</xdr:colOff>
          <xdr:row>4</xdr:row>
          <xdr:rowOff>7620</xdr:rowOff>
        </xdr:from>
        <xdr:to>
          <xdr:col>10</xdr:col>
          <xdr:colOff>220980</xdr:colOff>
          <xdr:row>5</xdr:row>
          <xdr:rowOff>7620</xdr:rowOff>
        </xdr:to>
        <xdr:sp macro="" textlink="">
          <xdr:nvSpPr>
            <xdr:cNvPr id="95233" name="Drop Down 1" hidden="1">
              <a:extLst>
                <a:ext uri="{63B3BB69-23CF-44E3-9099-C40C66FF867C}">
                  <a14:compatExt spid="_x0000_s95233"/>
                </a:ext>
                <a:ext uri="{FF2B5EF4-FFF2-40B4-BE49-F238E27FC236}">
                  <a16:creationId xmlns:a16="http://schemas.microsoft.com/office/drawing/2014/main" id="{00000000-0008-0000-1500-0000017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57150</xdr:rowOff>
    </xdr:from>
    <xdr:to>
      <xdr:col>1</xdr:col>
      <xdr:colOff>1247775</xdr:colOff>
      <xdr:row>4</xdr:row>
      <xdr:rowOff>180975</xdr:rowOff>
    </xdr:to>
    <xdr:pic>
      <xdr:nvPicPr>
        <xdr:cNvPr id="2" name="Picture 7" descr="Medical Benefist Logo">
          <a:extLst>
            <a:ext uri="{FF2B5EF4-FFF2-40B4-BE49-F238E27FC236}">
              <a16:creationId xmlns:a16="http://schemas.microsoft.com/office/drawing/2014/main" id="{F1134021-9D4F-42C1-AABD-CC9862C33E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150"/>
          <a:ext cx="2219325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937260</xdr:colOff>
          <xdr:row>4</xdr:row>
          <xdr:rowOff>7620</xdr:rowOff>
        </xdr:from>
        <xdr:to>
          <xdr:col>10</xdr:col>
          <xdr:colOff>220980</xdr:colOff>
          <xdr:row>5</xdr:row>
          <xdr:rowOff>7620</xdr:rowOff>
        </xdr:to>
        <xdr:sp macro="" textlink="">
          <xdr:nvSpPr>
            <xdr:cNvPr id="96257" name="Drop Down 1" hidden="1">
              <a:extLst>
                <a:ext uri="{63B3BB69-23CF-44E3-9099-C40C66FF867C}">
                  <a14:compatExt spid="_x0000_s96257"/>
                </a:ext>
                <a:ext uri="{FF2B5EF4-FFF2-40B4-BE49-F238E27FC236}">
                  <a16:creationId xmlns:a16="http://schemas.microsoft.com/office/drawing/2014/main" id="{00000000-0008-0000-1600-0000017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57150</xdr:rowOff>
    </xdr:from>
    <xdr:to>
      <xdr:col>1</xdr:col>
      <xdr:colOff>1247775</xdr:colOff>
      <xdr:row>4</xdr:row>
      <xdr:rowOff>180975</xdr:rowOff>
    </xdr:to>
    <xdr:pic>
      <xdr:nvPicPr>
        <xdr:cNvPr id="2" name="Picture 7" descr="Medical Benefist Logo">
          <a:extLst>
            <a:ext uri="{FF2B5EF4-FFF2-40B4-BE49-F238E27FC236}">
              <a16:creationId xmlns:a16="http://schemas.microsoft.com/office/drawing/2014/main" id="{D58A4E08-39B4-4FC4-9D98-312188BA6F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150"/>
          <a:ext cx="2219325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937260</xdr:colOff>
          <xdr:row>4</xdr:row>
          <xdr:rowOff>7620</xdr:rowOff>
        </xdr:from>
        <xdr:to>
          <xdr:col>10</xdr:col>
          <xdr:colOff>220980</xdr:colOff>
          <xdr:row>5</xdr:row>
          <xdr:rowOff>7620</xdr:rowOff>
        </xdr:to>
        <xdr:sp macro="" textlink="">
          <xdr:nvSpPr>
            <xdr:cNvPr id="97281" name="Drop Down 1" hidden="1">
              <a:extLst>
                <a:ext uri="{63B3BB69-23CF-44E3-9099-C40C66FF867C}">
                  <a14:compatExt spid="_x0000_s97281"/>
                </a:ext>
                <a:ext uri="{FF2B5EF4-FFF2-40B4-BE49-F238E27FC236}">
                  <a16:creationId xmlns:a16="http://schemas.microsoft.com/office/drawing/2014/main" id="{00000000-0008-0000-1700-0000017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57150</xdr:rowOff>
    </xdr:from>
    <xdr:to>
      <xdr:col>1</xdr:col>
      <xdr:colOff>1247775</xdr:colOff>
      <xdr:row>4</xdr:row>
      <xdr:rowOff>180975</xdr:rowOff>
    </xdr:to>
    <xdr:pic>
      <xdr:nvPicPr>
        <xdr:cNvPr id="2" name="Picture 7" descr="Medical Benefist Logo">
          <a:extLst>
            <a:ext uri="{FF2B5EF4-FFF2-40B4-BE49-F238E27FC236}">
              <a16:creationId xmlns:a16="http://schemas.microsoft.com/office/drawing/2014/main" id="{07ECFDCD-02F0-4FAB-8FBC-71DBF5381E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150"/>
          <a:ext cx="2219325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937260</xdr:colOff>
          <xdr:row>4</xdr:row>
          <xdr:rowOff>7620</xdr:rowOff>
        </xdr:from>
        <xdr:to>
          <xdr:col>10</xdr:col>
          <xdr:colOff>220980</xdr:colOff>
          <xdr:row>5</xdr:row>
          <xdr:rowOff>7620</xdr:rowOff>
        </xdr:to>
        <xdr:sp macro="" textlink="">
          <xdr:nvSpPr>
            <xdr:cNvPr id="98305" name="Drop Down 1" hidden="1">
              <a:extLst>
                <a:ext uri="{63B3BB69-23CF-44E3-9099-C40C66FF867C}">
                  <a14:compatExt spid="_x0000_s98305"/>
                </a:ext>
                <a:ext uri="{FF2B5EF4-FFF2-40B4-BE49-F238E27FC236}">
                  <a16:creationId xmlns:a16="http://schemas.microsoft.com/office/drawing/2014/main" id="{00000000-0008-0000-1800-0000018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57150</xdr:rowOff>
    </xdr:from>
    <xdr:to>
      <xdr:col>1</xdr:col>
      <xdr:colOff>1247775</xdr:colOff>
      <xdr:row>4</xdr:row>
      <xdr:rowOff>180975</xdr:rowOff>
    </xdr:to>
    <xdr:pic>
      <xdr:nvPicPr>
        <xdr:cNvPr id="2" name="Picture 7" descr="Medical Benefist Logo">
          <a:extLst>
            <a:ext uri="{FF2B5EF4-FFF2-40B4-BE49-F238E27FC236}">
              <a16:creationId xmlns:a16="http://schemas.microsoft.com/office/drawing/2014/main" id="{B9973DF5-02E4-4257-BEB5-9AF4308E2B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150"/>
          <a:ext cx="2219325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937260</xdr:colOff>
          <xdr:row>4</xdr:row>
          <xdr:rowOff>7620</xdr:rowOff>
        </xdr:from>
        <xdr:to>
          <xdr:col>10</xdr:col>
          <xdr:colOff>220980</xdr:colOff>
          <xdr:row>5</xdr:row>
          <xdr:rowOff>7620</xdr:rowOff>
        </xdr:to>
        <xdr:sp macro="" textlink="">
          <xdr:nvSpPr>
            <xdr:cNvPr id="99329" name="Drop Down 1" hidden="1">
              <a:extLst>
                <a:ext uri="{63B3BB69-23CF-44E3-9099-C40C66FF867C}">
                  <a14:compatExt spid="_x0000_s99329"/>
                </a:ext>
                <a:ext uri="{FF2B5EF4-FFF2-40B4-BE49-F238E27FC236}">
                  <a16:creationId xmlns:a16="http://schemas.microsoft.com/office/drawing/2014/main" id="{00000000-0008-0000-1900-0000018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57150</xdr:rowOff>
    </xdr:from>
    <xdr:to>
      <xdr:col>1</xdr:col>
      <xdr:colOff>1247775</xdr:colOff>
      <xdr:row>4</xdr:row>
      <xdr:rowOff>180975</xdr:rowOff>
    </xdr:to>
    <xdr:pic>
      <xdr:nvPicPr>
        <xdr:cNvPr id="2" name="Picture 7" descr="Medical Benefist Logo">
          <a:extLst>
            <a:ext uri="{FF2B5EF4-FFF2-40B4-BE49-F238E27FC236}">
              <a16:creationId xmlns:a16="http://schemas.microsoft.com/office/drawing/2014/main" id="{19E853A1-90CE-4267-A7A1-B0699911CC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150"/>
          <a:ext cx="2219325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937260</xdr:colOff>
          <xdr:row>4</xdr:row>
          <xdr:rowOff>7620</xdr:rowOff>
        </xdr:from>
        <xdr:to>
          <xdr:col>10</xdr:col>
          <xdr:colOff>220980</xdr:colOff>
          <xdr:row>5</xdr:row>
          <xdr:rowOff>7620</xdr:rowOff>
        </xdr:to>
        <xdr:sp macro="" textlink="">
          <xdr:nvSpPr>
            <xdr:cNvPr id="101377" name="Drop Down 1" hidden="1">
              <a:extLst>
                <a:ext uri="{63B3BB69-23CF-44E3-9099-C40C66FF867C}">
                  <a14:compatExt spid="_x0000_s101377"/>
                </a:ext>
                <a:ext uri="{FF2B5EF4-FFF2-40B4-BE49-F238E27FC236}">
                  <a16:creationId xmlns:a16="http://schemas.microsoft.com/office/drawing/2014/main" id="{00000000-0008-0000-1A00-0000018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57150</xdr:rowOff>
    </xdr:from>
    <xdr:to>
      <xdr:col>1</xdr:col>
      <xdr:colOff>1247775</xdr:colOff>
      <xdr:row>4</xdr:row>
      <xdr:rowOff>180975</xdr:rowOff>
    </xdr:to>
    <xdr:pic>
      <xdr:nvPicPr>
        <xdr:cNvPr id="2" name="Picture 7" descr="Medical Benefist Logo">
          <a:extLst>
            <a:ext uri="{FF2B5EF4-FFF2-40B4-BE49-F238E27FC236}">
              <a16:creationId xmlns:a16="http://schemas.microsoft.com/office/drawing/2014/main" id="{0C0C9212-AA46-458E-A1F7-CABFF1322D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150"/>
          <a:ext cx="2219325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937260</xdr:colOff>
          <xdr:row>4</xdr:row>
          <xdr:rowOff>7620</xdr:rowOff>
        </xdr:from>
        <xdr:to>
          <xdr:col>10</xdr:col>
          <xdr:colOff>220980</xdr:colOff>
          <xdr:row>5</xdr:row>
          <xdr:rowOff>7620</xdr:rowOff>
        </xdr:to>
        <xdr:sp macro="" textlink="">
          <xdr:nvSpPr>
            <xdr:cNvPr id="102401" name="Drop Down 1" hidden="1">
              <a:extLst>
                <a:ext uri="{63B3BB69-23CF-44E3-9099-C40C66FF867C}">
                  <a14:compatExt spid="_x0000_s102401"/>
                </a:ext>
                <a:ext uri="{FF2B5EF4-FFF2-40B4-BE49-F238E27FC236}">
                  <a16:creationId xmlns:a16="http://schemas.microsoft.com/office/drawing/2014/main" id="{00000000-0008-0000-1B00-0000019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57150</xdr:rowOff>
    </xdr:from>
    <xdr:to>
      <xdr:col>1</xdr:col>
      <xdr:colOff>1247775</xdr:colOff>
      <xdr:row>4</xdr:row>
      <xdr:rowOff>180975</xdr:rowOff>
    </xdr:to>
    <xdr:pic>
      <xdr:nvPicPr>
        <xdr:cNvPr id="2" name="Picture 7" descr="Medical Benefist Logo">
          <a:extLst>
            <a:ext uri="{FF2B5EF4-FFF2-40B4-BE49-F238E27FC236}">
              <a16:creationId xmlns:a16="http://schemas.microsoft.com/office/drawing/2014/main" id="{C9D3A76A-993B-4F11-A9B9-C218C87299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150"/>
          <a:ext cx="2219325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937260</xdr:colOff>
          <xdr:row>4</xdr:row>
          <xdr:rowOff>7620</xdr:rowOff>
        </xdr:from>
        <xdr:to>
          <xdr:col>10</xdr:col>
          <xdr:colOff>220980</xdr:colOff>
          <xdr:row>5</xdr:row>
          <xdr:rowOff>7620</xdr:rowOff>
        </xdr:to>
        <xdr:sp macro="" textlink="">
          <xdr:nvSpPr>
            <xdr:cNvPr id="103425" name="Drop Down 1" hidden="1">
              <a:extLst>
                <a:ext uri="{63B3BB69-23CF-44E3-9099-C40C66FF867C}">
                  <a14:compatExt spid="_x0000_s103425"/>
                </a:ext>
                <a:ext uri="{FF2B5EF4-FFF2-40B4-BE49-F238E27FC236}">
                  <a16:creationId xmlns:a16="http://schemas.microsoft.com/office/drawing/2014/main" id="{00000000-0008-0000-1C00-0000019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57150</xdr:rowOff>
    </xdr:from>
    <xdr:to>
      <xdr:col>1</xdr:col>
      <xdr:colOff>1247775</xdr:colOff>
      <xdr:row>4</xdr:row>
      <xdr:rowOff>180975</xdr:rowOff>
    </xdr:to>
    <xdr:pic>
      <xdr:nvPicPr>
        <xdr:cNvPr id="2" name="Picture 7" descr="Medical Benefist Logo">
          <a:extLst>
            <a:ext uri="{FF2B5EF4-FFF2-40B4-BE49-F238E27FC236}">
              <a16:creationId xmlns:a16="http://schemas.microsoft.com/office/drawing/2014/main" id="{4381906A-26CF-4AE3-9436-6FC0361B05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150"/>
          <a:ext cx="2219325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937260</xdr:colOff>
          <xdr:row>4</xdr:row>
          <xdr:rowOff>7620</xdr:rowOff>
        </xdr:from>
        <xdr:to>
          <xdr:col>10</xdr:col>
          <xdr:colOff>220980</xdr:colOff>
          <xdr:row>5</xdr:row>
          <xdr:rowOff>7620</xdr:rowOff>
        </xdr:to>
        <xdr:sp macro="" textlink="">
          <xdr:nvSpPr>
            <xdr:cNvPr id="104449" name="Drop Down 1" hidden="1">
              <a:extLst>
                <a:ext uri="{63B3BB69-23CF-44E3-9099-C40C66FF867C}">
                  <a14:compatExt spid="_x0000_s104449"/>
                </a:ext>
                <a:ext uri="{FF2B5EF4-FFF2-40B4-BE49-F238E27FC236}">
                  <a16:creationId xmlns:a16="http://schemas.microsoft.com/office/drawing/2014/main" id="{00000000-0008-0000-1D00-0000019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57150</xdr:rowOff>
    </xdr:from>
    <xdr:to>
      <xdr:col>1</xdr:col>
      <xdr:colOff>1247775</xdr:colOff>
      <xdr:row>4</xdr:row>
      <xdr:rowOff>180975</xdr:rowOff>
    </xdr:to>
    <xdr:pic>
      <xdr:nvPicPr>
        <xdr:cNvPr id="2" name="Picture 7" descr="Medical Benefist Logo">
          <a:extLst>
            <a:ext uri="{FF2B5EF4-FFF2-40B4-BE49-F238E27FC236}">
              <a16:creationId xmlns:a16="http://schemas.microsoft.com/office/drawing/2014/main" id="{D8FC9977-1D94-4A9A-AC16-39C6558CB7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150"/>
          <a:ext cx="2219325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937260</xdr:colOff>
          <xdr:row>4</xdr:row>
          <xdr:rowOff>7620</xdr:rowOff>
        </xdr:from>
        <xdr:to>
          <xdr:col>10</xdr:col>
          <xdr:colOff>220980</xdr:colOff>
          <xdr:row>5</xdr:row>
          <xdr:rowOff>7620</xdr:rowOff>
        </xdr:to>
        <xdr:sp macro="" textlink="">
          <xdr:nvSpPr>
            <xdr:cNvPr id="75778" name="Drop Down 2" hidden="1">
              <a:extLst>
                <a:ext uri="{63B3BB69-23CF-44E3-9099-C40C66FF867C}">
                  <a14:compatExt spid="_x0000_s75778"/>
                </a:ext>
                <a:ext uri="{FF2B5EF4-FFF2-40B4-BE49-F238E27FC236}">
                  <a16:creationId xmlns:a16="http://schemas.microsoft.com/office/drawing/2014/main" id="{00000000-0008-0000-0300-0000022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57150</xdr:rowOff>
    </xdr:from>
    <xdr:to>
      <xdr:col>1</xdr:col>
      <xdr:colOff>1247775</xdr:colOff>
      <xdr:row>4</xdr:row>
      <xdr:rowOff>180975</xdr:rowOff>
    </xdr:to>
    <xdr:pic>
      <xdr:nvPicPr>
        <xdr:cNvPr id="2" name="Picture 7" descr="Medical Benefist Logo">
          <a:extLst>
            <a:ext uri="{FF2B5EF4-FFF2-40B4-BE49-F238E27FC236}">
              <a16:creationId xmlns:a16="http://schemas.microsoft.com/office/drawing/2014/main" id="{E93EEFAE-6E83-48F8-BA86-955A771BC2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150"/>
          <a:ext cx="2219325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937260</xdr:colOff>
          <xdr:row>4</xdr:row>
          <xdr:rowOff>7620</xdr:rowOff>
        </xdr:from>
        <xdr:to>
          <xdr:col>10</xdr:col>
          <xdr:colOff>220980</xdr:colOff>
          <xdr:row>5</xdr:row>
          <xdr:rowOff>7620</xdr:rowOff>
        </xdr:to>
        <xdr:sp macro="" textlink="">
          <xdr:nvSpPr>
            <xdr:cNvPr id="105473" name="Drop Down 1" hidden="1">
              <a:extLst>
                <a:ext uri="{63B3BB69-23CF-44E3-9099-C40C66FF867C}">
                  <a14:compatExt spid="_x0000_s105473"/>
                </a:ext>
                <a:ext uri="{FF2B5EF4-FFF2-40B4-BE49-F238E27FC236}">
                  <a16:creationId xmlns:a16="http://schemas.microsoft.com/office/drawing/2014/main" id="{00000000-0008-0000-1E00-0000019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57150</xdr:rowOff>
    </xdr:from>
    <xdr:to>
      <xdr:col>1</xdr:col>
      <xdr:colOff>1247775</xdr:colOff>
      <xdr:row>4</xdr:row>
      <xdr:rowOff>180975</xdr:rowOff>
    </xdr:to>
    <xdr:pic>
      <xdr:nvPicPr>
        <xdr:cNvPr id="2" name="Picture 7" descr="Medical Benefist Logo">
          <a:extLst>
            <a:ext uri="{FF2B5EF4-FFF2-40B4-BE49-F238E27FC236}">
              <a16:creationId xmlns:a16="http://schemas.microsoft.com/office/drawing/2014/main" id="{E7147337-4A1C-44F8-8B47-C1E8EC7209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150"/>
          <a:ext cx="2219325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937260</xdr:colOff>
          <xdr:row>4</xdr:row>
          <xdr:rowOff>7620</xdr:rowOff>
        </xdr:from>
        <xdr:to>
          <xdr:col>10</xdr:col>
          <xdr:colOff>220980</xdr:colOff>
          <xdr:row>5</xdr:row>
          <xdr:rowOff>7620</xdr:rowOff>
        </xdr:to>
        <xdr:sp macro="" textlink="">
          <xdr:nvSpPr>
            <xdr:cNvPr id="106497" name="Drop Down 1" hidden="1">
              <a:extLst>
                <a:ext uri="{63B3BB69-23CF-44E3-9099-C40C66FF867C}">
                  <a14:compatExt spid="_x0000_s106497"/>
                </a:ext>
                <a:ext uri="{FF2B5EF4-FFF2-40B4-BE49-F238E27FC236}">
                  <a16:creationId xmlns:a16="http://schemas.microsoft.com/office/drawing/2014/main" id="{00000000-0008-0000-1F00-000001A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57150</xdr:rowOff>
    </xdr:from>
    <xdr:to>
      <xdr:col>1</xdr:col>
      <xdr:colOff>1247775</xdr:colOff>
      <xdr:row>4</xdr:row>
      <xdr:rowOff>180975</xdr:rowOff>
    </xdr:to>
    <xdr:pic>
      <xdr:nvPicPr>
        <xdr:cNvPr id="2" name="Picture 7" descr="Medical Benefist Logo">
          <a:extLst>
            <a:ext uri="{FF2B5EF4-FFF2-40B4-BE49-F238E27FC236}">
              <a16:creationId xmlns:a16="http://schemas.microsoft.com/office/drawing/2014/main" id="{95F87590-3B80-4741-AE4A-130B15CFA7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150"/>
          <a:ext cx="2219325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937260</xdr:colOff>
          <xdr:row>4</xdr:row>
          <xdr:rowOff>7620</xdr:rowOff>
        </xdr:from>
        <xdr:to>
          <xdr:col>10</xdr:col>
          <xdr:colOff>220980</xdr:colOff>
          <xdr:row>5</xdr:row>
          <xdr:rowOff>7620</xdr:rowOff>
        </xdr:to>
        <xdr:sp macro="" textlink="">
          <xdr:nvSpPr>
            <xdr:cNvPr id="107521" name="Drop Down 1" hidden="1">
              <a:extLst>
                <a:ext uri="{63B3BB69-23CF-44E3-9099-C40C66FF867C}">
                  <a14:compatExt spid="_x0000_s107521"/>
                </a:ext>
                <a:ext uri="{FF2B5EF4-FFF2-40B4-BE49-F238E27FC236}">
                  <a16:creationId xmlns:a16="http://schemas.microsoft.com/office/drawing/2014/main" id="{00000000-0008-0000-2000-000001A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57150</xdr:rowOff>
    </xdr:from>
    <xdr:to>
      <xdr:col>1</xdr:col>
      <xdr:colOff>1247775</xdr:colOff>
      <xdr:row>4</xdr:row>
      <xdr:rowOff>180975</xdr:rowOff>
    </xdr:to>
    <xdr:pic>
      <xdr:nvPicPr>
        <xdr:cNvPr id="2" name="Picture 7" descr="Medical Benefist Logo">
          <a:extLst>
            <a:ext uri="{FF2B5EF4-FFF2-40B4-BE49-F238E27FC236}">
              <a16:creationId xmlns:a16="http://schemas.microsoft.com/office/drawing/2014/main" id="{D7745292-CA4A-4A6F-829D-5BCBAC30FB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150"/>
          <a:ext cx="2219325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937260</xdr:colOff>
          <xdr:row>4</xdr:row>
          <xdr:rowOff>7620</xdr:rowOff>
        </xdr:from>
        <xdr:to>
          <xdr:col>10</xdr:col>
          <xdr:colOff>220980</xdr:colOff>
          <xdr:row>5</xdr:row>
          <xdr:rowOff>7620</xdr:rowOff>
        </xdr:to>
        <xdr:sp macro="" textlink="">
          <xdr:nvSpPr>
            <xdr:cNvPr id="108545" name="Drop Down 1" hidden="1">
              <a:extLst>
                <a:ext uri="{63B3BB69-23CF-44E3-9099-C40C66FF867C}">
                  <a14:compatExt spid="_x0000_s108545"/>
                </a:ext>
                <a:ext uri="{FF2B5EF4-FFF2-40B4-BE49-F238E27FC236}">
                  <a16:creationId xmlns:a16="http://schemas.microsoft.com/office/drawing/2014/main" id="{00000000-0008-0000-2100-000001A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57150</xdr:rowOff>
    </xdr:from>
    <xdr:to>
      <xdr:col>1</xdr:col>
      <xdr:colOff>1247775</xdr:colOff>
      <xdr:row>4</xdr:row>
      <xdr:rowOff>180975</xdr:rowOff>
    </xdr:to>
    <xdr:pic>
      <xdr:nvPicPr>
        <xdr:cNvPr id="2" name="Picture 7" descr="Medical Benefist Logo">
          <a:extLst>
            <a:ext uri="{FF2B5EF4-FFF2-40B4-BE49-F238E27FC236}">
              <a16:creationId xmlns:a16="http://schemas.microsoft.com/office/drawing/2014/main" id="{E4C952FD-49F6-43F8-9E0F-96089BA518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150"/>
          <a:ext cx="2219325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937260</xdr:colOff>
          <xdr:row>4</xdr:row>
          <xdr:rowOff>7620</xdr:rowOff>
        </xdr:from>
        <xdr:to>
          <xdr:col>10</xdr:col>
          <xdr:colOff>220980</xdr:colOff>
          <xdr:row>5</xdr:row>
          <xdr:rowOff>7620</xdr:rowOff>
        </xdr:to>
        <xdr:sp macro="" textlink="">
          <xdr:nvSpPr>
            <xdr:cNvPr id="109569" name="Drop Down 1" hidden="1">
              <a:extLst>
                <a:ext uri="{63B3BB69-23CF-44E3-9099-C40C66FF867C}">
                  <a14:compatExt spid="_x0000_s109569"/>
                </a:ext>
                <a:ext uri="{FF2B5EF4-FFF2-40B4-BE49-F238E27FC236}">
                  <a16:creationId xmlns:a16="http://schemas.microsoft.com/office/drawing/2014/main" id="{00000000-0008-0000-2200-000001A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57150</xdr:rowOff>
    </xdr:from>
    <xdr:to>
      <xdr:col>1</xdr:col>
      <xdr:colOff>1247775</xdr:colOff>
      <xdr:row>4</xdr:row>
      <xdr:rowOff>180975</xdr:rowOff>
    </xdr:to>
    <xdr:pic>
      <xdr:nvPicPr>
        <xdr:cNvPr id="2" name="Picture 7" descr="Medical Benefist Logo">
          <a:extLst>
            <a:ext uri="{FF2B5EF4-FFF2-40B4-BE49-F238E27FC236}">
              <a16:creationId xmlns:a16="http://schemas.microsoft.com/office/drawing/2014/main" id="{68CFD3C3-F425-46E9-88AE-DC8158D4EB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150"/>
          <a:ext cx="2219325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937260</xdr:colOff>
          <xdr:row>4</xdr:row>
          <xdr:rowOff>7620</xdr:rowOff>
        </xdr:from>
        <xdr:to>
          <xdr:col>10</xdr:col>
          <xdr:colOff>220980</xdr:colOff>
          <xdr:row>5</xdr:row>
          <xdr:rowOff>7620</xdr:rowOff>
        </xdr:to>
        <xdr:sp macro="" textlink="">
          <xdr:nvSpPr>
            <xdr:cNvPr id="110593" name="Drop Down 1" hidden="1">
              <a:extLst>
                <a:ext uri="{63B3BB69-23CF-44E3-9099-C40C66FF867C}">
                  <a14:compatExt spid="_x0000_s110593"/>
                </a:ext>
                <a:ext uri="{FF2B5EF4-FFF2-40B4-BE49-F238E27FC236}">
                  <a16:creationId xmlns:a16="http://schemas.microsoft.com/office/drawing/2014/main" id="{00000000-0008-0000-2300-000001B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57150</xdr:rowOff>
    </xdr:from>
    <xdr:to>
      <xdr:col>1</xdr:col>
      <xdr:colOff>1247775</xdr:colOff>
      <xdr:row>4</xdr:row>
      <xdr:rowOff>180975</xdr:rowOff>
    </xdr:to>
    <xdr:pic>
      <xdr:nvPicPr>
        <xdr:cNvPr id="2" name="Picture 7" descr="Medical Benefist Logo">
          <a:extLst>
            <a:ext uri="{FF2B5EF4-FFF2-40B4-BE49-F238E27FC236}">
              <a16:creationId xmlns:a16="http://schemas.microsoft.com/office/drawing/2014/main" id="{A52636AC-BFDE-4A11-9793-9033B80A81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150"/>
          <a:ext cx="2219325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937260</xdr:colOff>
          <xdr:row>4</xdr:row>
          <xdr:rowOff>7620</xdr:rowOff>
        </xdr:from>
        <xdr:to>
          <xdr:col>10</xdr:col>
          <xdr:colOff>220980</xdr:colOff>
          <xdr:row>5</xdr:row>
          <xdr:rowOff>7620</xdr:rowOff>
        </xdr:to>
        <xdr:sp macro="" textlink="">
          <xdr:nvSpPr>
            <xdr:cNvPr id="111617" name="Drop Down 1" hidden="1">
              <a:extLst>
                <a:ext uri="{63B3BB69-23CF-44E3-9099-C40C66FF867C}">
                  <a14:compatExt spid="_x0000_s111617"/>
                </a:ext>
                <a:ext uri="{FF2B5EF4-FFF2-40B4-BE49-F238E27FC236}">
                  <a16:creationId xmlns:a16="http://schemas.microsoft.com/office/drawing/2014/main" id="{00000000-0008-0000-2400-000001B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57150</xdr:rowOff>
    </xdr:from>
    <xdr:to>
      <xdr:col>1</xdr:col>
      <xdr:colOff>1247775</xdr:colOff>
      <xdr:row>4</xdr:row>
      <xdr:rowOff>180975</xdr:rowOff>
    </xdr:to>
    <xdr:pic>
      <xdr:nvPicPr>
        <xdr:cNvPr id="2" name="Picture 7" descr="Medical Benefist Logo">
          <a:extLst>
            <a:ext uri="{FF2B5EF4-FFF2-40B4-BE49-F238E27FC236}">
              <a16:creationId xmlns:a16="http://schemas.microsoft.com/office/drawing/2014/main" id="{152662B6-605B-44E8-BB09-7FAE4F0B59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150"/>
          <a:ext cx="2219325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937260</xdr:colOff>
          <xdr:row>4</xdr:row>
          <xdr:rowOff>7620</xdr:rowOff>
        </xdr:from>
        <xdr:to>
          <xdr:col>10</xdr:col>
          <xdr:colOff>220980</xdr:colOff>
          <xdr:row>5</xdr:row>
          <xdr:rowOff>7620</xdr:rowOff>
        </xdr:to>
        <xdr:sp macro="" textlink="">
          <xdr:nvSpPr>
            <xdr:cNvPr id="112641" name="Drop Down 1" hidden="1">
              <a:extLst>
                <a:ext uri="{63B3BB69-23CF-44E3-9099-C40C66FF867C}">
                  <a14:compatExt spid="_x0000_s112641"/>
                </a:ext>
                <a:ext uri="{FF2B5EF4-FFF2-40B4-BE49-F238E27FC236}">
                  <a16:creationId xmlns:a16="http://schemas.microsoft.com/office/drawing/2014/main" id="{00000000-0008-0000-2500-000001B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57150</xdr:rowOff>
    </xdr:from>
    <xdr:to>
      <xdr:col>1</xdr:col>
      <xdr:colOff>1247775</xdr:colOff>
      <xdr:row>4</xdr:row>
      <xdr:rowOff>180975</xdr:rowOff>
    </xdr:to>
    <xdr:pic>
      <xdr:nvPicPr>
        <xdr:cNvPr id="2" name="Picture 7" descr="Medical Benefist Logo">
          <a:extLst>
            <a:ext uri="{FF2B5EF4-FFF2-40B4-BE49-F238E27FC236}">
              <a16:creationId xmlns:a16="http://schemas.microsoft.com/office/drawing/2014/main" id="{ED524E8D-42A7-41F4-AAE5-02BAF1A461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150"/>
          <a:ext cx="2219325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937260</xdr:colOff>
          <xdr:row>4</xdr:row>
          <xdr:rowOff>7620</xdr:rowOff>
        </xdr:from>
        <xdr:to>
          <xdr:col>10</xdr:col>
          <xdr:colOff>220980</xdr:colOff>
          <xdr:row>5</xdr:row>
          <xdr:rowOff>7620</xdr:rowOff>
        </xdr:to>
        <xdr:sp macro="" textlink="">
          <xdr:nvSpPr>
            <xdr:cNvPr id="113665" name="Drop Down 1" hidden="1">
              <a:extLst>
                <a:ext uri="{63B3BB69-23CF-44E3-9099-C40C66FF867C}">
                  <a14:compatExt spid="_x0000_s113665"/>
                </a:ext>
                <a:ext uri="{FF2B5EF4-FFF2-40B4-BE49-F238E27FC236}">
                  <a16:creationId xmlns:a16="http://schemas.microsoft.com/office/drawing/2014/main" id="{00000000-0008-0000-2600-000001B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57150</xdr:rowOff>
    </xdr:from>
    <xdr:to>
      <xdr:col>1</xdr:col>
      <xdr:colOff>1247775</xdr:colOff>
      <xdr:row>4</xdr:row>
      <xdr:rowOff>180975</xdr:rowOff>
    </xdr:to>
    <xdr:pic>
      <xdr:nvPicPr>
        <xdr:cNvPr id="2" name="Picture 7" descr="Medical Benefist Logo">
          <a:extLst>
            <a:ext uri="{FF2B5EF4-FFF2-40B4-BE49-F238E27FC236}">
              <a16:creationId xmlns:a16="http://schemas.microsoft.com/office/drawing/2014/main" id="{172ADBFD-9FF0-4FD3-8072-95C13960CC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150"/>
          <a:ext cx="2219325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937260</xdr:colOff>
          <xdr:row>4</xdr:row>
          <xdr:rowOff>7620</xdr:rowOff>
        </xdr:from>
        <xdr:to>
          <xdr:col>10</xdr:col>
          <xdr:colOff>220980</xdr:colOff>
          <xdr:row>5</xdr:row>
          <xdr:rowOff>7620</xdr:rowOff>
        </xdr:to>
        <xdr:sp macro="" textlink="">
          <xdr:nvSpPr>
            <xdr:cNvPr id="114689" name="Drop Down 1" hidden="1">
              <a:extLst>
                <a:ext uri="{63B3BB69-23CF-44E3-9099-C40C66FF867C}">
                  <a14:compatExt spid="_x0000_s114689"/>
                </a:ext>
                <a:ext uri="{FF2B5EF4-FFF2-40B4-BE49-F238E27FC236}">
                  <a16:creationId xmlns:a16="http://schemas.microsoft.com/office/drawing/2014/main" id="{00000000-0008-0000-2700-000001C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57150</xdr:rowOff>
    </xdr:from>
    <xdr:to>
      <xdr:col>1</xdr:col>
      <xdr:colOff>1247775</xdr:colOff>
      <xdr:row>4</xdr:row>
      <xdr:rowOff>180975</xdr:rowOff>
    </xdr:to>
    <xdr:pic>
      <xdr:nvPicPr>
        <xdr:cNvPr id="2" name="Picture 7" descr="Medical Benefist Logo">
          <a:extLst>
            <a:ext uri="{FF2B5EF4-FFF2-40B4-BE49-F238E27FC236}">
              <a16:creationId xmlns:a16="http://schemas.microsoft.com/office/drawing/2014/main" id="{4A1F1D3E-ADB4-492A-9AF0-294D395B4D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150"/>
          <a:ext cx="2219325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937260</xdr:colOff>
          <xdr:row>4</xdr:row>
          <xdr:rowOff>7620</xdr:rowOff>
        </xdr:from>
        <xdr:to>
          <xdr:col>10</xdr:col>
          <xdr:colOff>220980</xdr:colOff>
          <xdr:row>5</xdr:row>
          <xdr:rowOff>7620</xdr:rowOff>
        </xdr:to>
        <xdr:sp macro="" textlink="">
          <xdr:nvSpPr>
            <xdr:cNvPr id="76802" name="Drop Down 2" hidden="1">
              <a:extLst>
                <a:ext uri="{63B3BB69-23CF-44E3-9099-C40C66FF867C}">
                  <a14:compatExt spid="_x0000_s76802"/>
                </a:ext>
                <a:ext uri="{FF2B5EF4-FFF2-40B4-BE49-F238E27FC236}">
                  <a16:creationId xmlns:a16="http://schemas.microsoft.com/office/drawing/2014/main" id="{00000000-0008-0000-0400-0000022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57150</xdr:rowOff>
    </xdr:from>
    <xdr:to>
      <xdr:col>1</xdr:col>
      <xdr:colOff>1247775</xdr:colOff>
      <xdr:row>4</xdr:row>
      <xdr:rowOff>180975</xdr:rowOff>
    </xdr:to>
    <xdr:pic>
      <xdr:nvPicPr>
        <xdr:cNvPr id="2" name="Picture 7" descr="Medical Benefist Logo">
          <a:extLst>
            <a:ext uri="{FF2B5EF4-FFF2-40B4-BE49-F238E27FC236}">
              <a16:creationId xmlns:a16="http://schemas.microsoft.com/office/drawing/2014/main" id="{ECF6CACA-2CF3-48E2-8701-95C2179C4E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150"/>
          <a:ext cx="2219325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937260</xdr:colOff>
          <xdr:row>4</xdr:row>
          <xdr:rowOff>7620</xdr:rowOff>
        </xdr:from>
        <xdr:to>
          <xdr:col>10</xdr:col>
          <xdr:colOff>220980</xdr:colOff>
          <xdr:row>5</xdr:row>
          <xdr:rowOff>7620</xdr:rowOff>
        </xdr:to>
        <xdr:sp macro="" textlink="">
          <xdr:nvSpPr>
            <xdr:cNvPr id="115713" name="Drop Down 1" hidden="1">
              <a:extLst>
                <a:ext uri="{63B3BB69-23CF-44E3-9099-C40C66FF867C}">
                  <a14:compatExt spid="_x0000_s115713"/>
                </a:ext>
                <a:ext uri="{FF2B5EF4-FFF2-40B4-BE49-F238E27FC236}">
                  <a16:creationId xmlns:a16="http://schemas.microsoft.com/office/drawing/2014/main" id="{00000000-0008-0000-2800-000001C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57150</xdr:rowOff>
    </xdr:from>
    <xdr:to>
      <xdr:col>1</xdr:col>
      <xdr:colOff>1247775</xdr:colOff>
      <xdr:row>4</xdr:row>
      <xdr:rowOff>180975</xdr:rowOff>
    </xdr:to>
    <xdr:pic>
      <xdr:nvPicPr>
        <xdr:cNvPr id="2" name="Picture 7" descr="Medical Benefist Logo">
          <a:extLst>
            <a:ext uri="{FF2B5EF4-FFF2-40B4-BE49-F238E27FC236}">
              <a16:creationId xmlns:a16="http://schemas.microsoft.com/office/drawing/2014/main" id="{6DB1BEE4-1DBF-410D-B2EB-BA671FDF5C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150"/>
          <a:ext cx="2219325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937260</xdr:colOff>
          <xdr:row>4</xdr:row>
          <xdr:rowOff>7620</xdr:rowOff>
        </xdr:from>
        <xdr:to>
          <xdr:col>10</xdr:col>
          <xdr:colOff>220980</xdr:colOff>
          <xdr:row>5</xdr:row>
          <xdr:rowOff>7620</xdr:rowOff>
        </xdr:to>
        <xdr:sp macro="" textlink="">
          <xdr:nvSpPr>
            <xdr:cNvPr id="77826" name="Drop Down 2" hidden="1">
              <a:extLst>
                <a:ext uri="{63B3BB69-23CF-44E3-9099-C40C66FF867C}">
                  <a14:compatExt spid="_x0000_s77826"/>
                </a:ext>
                <a:ext uri="{FF2B5EF4-FFF2-40B4-BE49-F238E27FC236}">
                  <a16:creationId xmlns:a16="http://schemas.microsoft.com/office/drawing/2014/main" id="{00000000-0008-0000-0500-0000023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57150</xdr:rowOff>
    </xdr:from>
    <xdr:to>
      <xdr:col>1</xdr:col>
      <xdr:colOff>1247775</xdr:colOff>
      <xdr:row>4</xdr:row>
      <xdr:rowOff>180975</xdr:rowOff>
    </xdr:to>
    <xdr:pic>
      <xdr:nvPicPr>
        <xdr:cNvPr id="2" name="Picture 7" descr="Medical Benefist Logo">
          <a:extLst>
            <a:ext uri="{FF2B5EF4-FFF2-40B4-BE49-F238E27FC236}">
              <a16:creationId xmlns:a16="http://schemas.microsoft.com/office/drawing/2014/main" id="{09C5FC56-7E32-4CAA-8BAF-3FEB815DE5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150"/>
          <a:ext cx="2219325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937260</xdr:colOff>
          <xdr:row>4</xdr:row>
          <xdr:rowOff>7620</xdr:rowOff>
        </xdr:from>
        <xdr:to>
          <xdr:col>10</xdr:col>
          <xdr:colOff>220980</xdr:colOff>
          <xdr:row>5</xdr:row>
          <xdr:rowOff>7620</xdr:rowOff>
        </xdr:to>
        <xdr:sp macro="" textlink="">
          <xdr:nvSpPr>
            <xdr:cNvPr id="78850" name="Drop Down 2" hidden="1">
              <a:extLst>
                <a:ext uri="{63B3BB69-23CF-44E3-9099-C40C66FF867C}">
                  <a14:compatExt spid="_x0000_s78850"/>
                </a:ext>
                <a:ext uri="{FF2B5EF4-FFF2-40B4-BE49-F238E27FC236}">
                  <a16:creationId xmlns:a16="http://schemas.microsoft.com/office/drawing/2014/main" id="{00000000-0008-0000-0600-0000023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57150</xdr:rowOff>
    </xdr:from>
    <xdr:to>
      <xdr:col>1</xdr:col>
      <xdr:colOff>1247775</xdr:colOff>
      <xdr:row>4</xdr:row>
      <xdr:rowOff>180975</xdr:rowOff>
    </xdr:to>
    <xdr:pic>
      <xdr:nvPicPr>
        <xdr:cNvPr id="2" name="Picture 7" descr="Medical Benefist Logo">
          <a:extLst>
            <a:ext uri="{FF2B5EF4-FFF2-40B4-BE49-F238E27FC236}">
              <a16:creationId xmlns:a16="http://schemas.microsoft.com/office/drawing/2014/main" id="{5266CC01-914F-4B3E-8D27-123D3E909F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150"/>
          <a:ext cx="2219325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937260</xdr:colOff>
          <xdr:row>4</xdr:row>
          <xdr:rowOff>7620</xdr:rowOff>
        </xdr:from>
        <xdr:to>
          <xdr:col>10</xdr:col>
          <xdr:colOff>220980</xdr:colOff>
          <xdr:row>5</xdr:row>
          <xdr:rowOff>7620</xdr:rowOff>
        </xdr:to>
        <xdr:sp macro="" textlink="">
          <xdr:nvSpPr>
            <xdr:cNvPr id="79874" name="Drop Down 2" hidden="1">
              <a:extLst>
                <a:ext uri="{63B3BB69-23CF-44E3-9099-C40C66FF867C}">
                  <a14:compatExt spid="_x0000_s79874"/>
                </a:ext>
                <a:ext uri="{FF2B5EF4-FFF2-40B4-BE49-F238E27FC236}">
                  <a16:creationId xmlns:a16="http://schemas.microsoft.com/office/drawing/2014/main" id="{00000000-0008-0000-0700-0000023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57150</xdr:rowOff>
    </xdr:from>
    <xdr:to>
      <xdr:col>1</xdr:col>
      <xdr:colOff>1247775</xdr:colOff>
      <xdr:row>4</xdr:row>
      <xdr:rowOff>180975</xdr:rowOff>
    </xdr:to>
    <xdr:pic>
      <xdr:nvPicPr>
        <xdr:cNvPr id="2" name="Picture 7" descr="Medical Benefist Logo">
          <a:extLst>
            <a:ext uri="{FF2B5EF4-FFF2-40B4-BE49-F238E27FC236}">
              <a16:creationId xmlns:a16="http://schemas.microsoft.com/office/drawing/2014/main" id="{04E8730B-02B0-426E-A6AE-153E8AD3E1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150"/>
          <a:ext cx="2219325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937260</xdr:colOff>
          <xdr:row>4</xdr:row>
          <xdr:rowOff>7620</xdr:rowOff>
        </xdr:from>
        <xdr:to>
          <xdr:col>10</xdr:col>
          <xdr:colOff>220980</xdr:colOff>
          <xdr:row>5</xdr:row>
          <xdr:rowOff>7620</xdr:rowOff>
        </xdr:to>
        <xdr:sp macro="" textlink="">
          <xdr:nvSpPr>
            <xdr:cNvPr id="80898" name="Drop Down 2" hidden="1">
              <a:extLst>
                <a:ext uri="{63B3BB69-23CF-44E3-9099-C40C66FF867C}">
                  <a14:compatExt spid="_x0000_s80898"/>
                </a:ext>
                <a:ext uri="{FF2B5EF4-FFF2-40B4-BE49-F238E27FC236}">
                  <a16:creationId xmlns:a16="http://schemas.microsoft.com/office/drawing/2014/main" id="{00000000-0008-0000-0800-0000023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57150</xdr:rowOff>
    </xdr:from>
    <xdr:to>
      <xdr:col>1</xdr:col>
      <xdr:colOff>1247775</xdr:colOff>
      <xdr:row>4</xdr:row>
      <xdr:rowOff>180975</xdr:rowOff>
    </xdr:to>
    <xdr:pic>
      <xdr:nvPicPr>
        <xdr:cNvPr id="2" name="Picture 7" descr="Medical Benefist Logo">
          <a:extLst>
            <a:ext uri="{FF2B5EF4-FFF2-40B4-BE49-F238E27FC236}">
              <a16:creationId xmlns:a16="http://schemas.microsoft.com/office/drawing/2014/main" id="{8682DF65-8B19-4099-9FF2-CD9DEF9933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150"/>
          <a:ext cx="2219325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937260</xdr:colOff>
          <xdr:row>4</xdr:row>
          <xdr:rowOff>7620</xdr:rowOff>
        </xdr:from>
        <xdr:to>
          <xdr:col>10</xdr:col>
          <xdr:colOff>220980</xdr:colOff>
          <xdr:row>5</xdr:row>
          <xdr:rowOff>7620</xdr:rowOff>
        </xdr:to>
        <xdr:sp macro="" textlink="">
          <xdr:nvSpPr>
            <xdr:cNvPr id="81922" name="Drop Down 2" hidden="1">
              <a:extLst>
                <a:ext uri="{63B3BB69-23CF-44E3-9099-C40C66FF867C}">
                  <a14:compatExt spid="_x0000_s81922"/>
                </a:ext>
                <a:ext uri="{FF2B5EF4-FFF2-40B4-BE49-F238E27FC236}">
                  <a16:creationId xmlns:a16="http://schemas.microsoft.com/office/drawing/2014/main" id="{00000000-0008-0000-0900-0000024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Relationship Id="rId4" Type="http://schemas.openxmlformats.org/officeDocument/2006/relationships/ctrlProp" Target="../ctrlProps/ctrlProp9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Relationship Id="rId4" Type="http://schemas.openxmlformats.org/officeDocument/2006/relationships/ctrlProp" Target="../ctrlProps/ctrlProp10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Relationship Id="rId4" Type="http://schemas.openxmlformats.org/officeDocument/2006/relationships/ctrlProp" Target="../ctrlProps/ctrlProp11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Relationship Id="rId4" Type="http://schemas.openxmlformats.org/officeDocument/2006/relationships/ctrlProp" Target="../ctrlProps/ctrlProp12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Relationship Id="rId4" Type="http://schemas.openxmlformats.org/officeDocument/2006/relationships/ctrlProp" Target="../ctrlProps/ctrlProp13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4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Relationship Id="rId4" Type="http://schemas.openxmlformats.org/officeDocument/2006/relationships/ctrlProp" Target="../ctrlProps/ctrlProp14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5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Relationship Id="rId4" Type="http://schemas.openxmlformats.org/officeDocument/2006/relationships/ctrlProp" Target="../ctrlProps/ctrlProp15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6.v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Relationship Id="rId4" Type="http://schemas.openxmlformats.org/officeDocument/2006/relationships/ctrlProp" Target="../ctrlProps/ctrlProp16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7.vml"/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Relationship Id="rId4" Type="http://schemas.openxmlformats.org/officeDocument/2006/relationships/ctrlProp" Target="../ctrlProps/ctrlProp17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8.v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Relationship Id="rId4" Type="http://schemas.openxmlformats.org/officeDocument/2006/relationships/ctrlProp" Target="../ctrlProps/ctrlProp18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1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9.vml"/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0.bin"/><Relationship Id="rId4" Type="http://schemas.openxmlformats.org/officeDocument/2006/relationships/ctrlProp" Target="../ctrlProps/ctrlProp19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0.vml"/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1.bin"/><Relationship Id="rId4" Type="http://schemas.openxmlformats.org/officeDocument/2006/relationships/ctrlProp" Target="../ctrlProps/ctrlProp20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1.vml"/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2.bin"/><Relationship Id="rId4" Type="http://schemas.openxmlformats.org/officeDocument/2006/relationships/ctrlProp" Target="../ctrlProps/ctrlProp21.x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2.vml"/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3.bin"/><Relationship Id="rId4" Type="http://schemas.openxmlformats.org/officeDocument/2006/relationships/ctrlProp" Target="../ctrlProps/ctrlProp22.xml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3.vml"/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4.bin"/><Relationship Id="rId4" Type="http://schemas.openxmlformats.org/officeDocument/2006/relationships/ctrlProp" Target="../ctrlProps/ctrlProp23.xml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4.vml"/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5.bin"/><Relationship Id="rId4" Type="http://schemas.openxmlformats.org/officeDocument/2006/relationships/ctrlProp" Target="../ctrlProps/ctrlProp24.xml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5.vml"/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6.bin"/><Relationship Id="rId4" Type="http://schemas.openxmlformats.org/officeDocument/2006/relationships/ctrlProp" Target="../ctrlProps/ctrlProp25.xml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6.vml"/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7.bin"/><Relationship Id="rId4" Type="http://schemas.openxmlformats.org/officeDocument/2006/relationships/ctrlProp" Target="../ctrlProps/ctrlProp26.xml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7.vml"/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8.bin"/><Relationship Id="rId4" Type="http://schemas.openxmlformats.org/officeDocument/2006/relationships/ctrlProp" Target="../ctrlProps/ctrlProp27.xml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8.vml"/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9.bin"/><Relationship Id="rId4" Type="http://schemas.openxmlformats.org/officeDocument/2006/relationships/ctrlProp" Target="../ctrlProps/ctrlProp28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trlProp" Target="../ctrlProps/ctrlProp2.xml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9.vml"/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30.bin"/><Relationship Id="rId4" Type="http://schemas.openxmlformats.org/officeDocument/2006/relationships/ctrlProp" Target="../ctrlProps/ctrlProp29.xml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0.vml"/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1.bin"/><Relationship Id="rId4" Type="http://schemas.openxmlformats.org/officeDocument/2006/relationships/ctrlProp" Target="../ctrlProps/ctrlProp30.xml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1.vml"/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2.bin"/><Relationship Id="rId4" Type="http://schemas.openxmlformats.org/officeDocument/2006/relationships/ctrlProp" Target="../ctrlProps/ctrlProp31.xml"/></Relationships>
</file>

<file path=xl/worksheets/_rels/sheet3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2.vml"/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3.bin"/><Relationship Id="rId4" Type="http://schemas.openxmlformats.org/officeDocument/2006/relationships/ctrlProp" Target="../ctrlProps/ctrlProp32.xml"/></Relationships>
</file>

<file path=xl/worksheets/_rels/sheet3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3.vml"/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4.bin"/><Relationship Id="rId4" Type="http://schemas.openxmlformats.org/officeDocument/2006/relationships/ctrlProp" Target="../ctrlProps/ctrlProp33.xml"/></Relationships>
</file>

<file path=xl/worksheets/_rels/sheet3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4.vml"/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5.bin"/><Relationship Id="rId4" Type="http://schemas.openxmlformats.org/officeDocument/2006/relationships/ctrlProp" Target="../ctrlProps/ctrlProp34.xml"/></Relationships>
</file>

<file path=xl/worksheets/_rels/sheet3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5.vml"/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6.bin"/><Relationship Id="rId4" Type="http://schemas.openxmlformats.org/officeDocument/2006/relationships/ctrlProp" Target="../ctrlProps/ctrlProp35.xml"/></Relationships>
</file>

<file path=xl/worksheets/_rels/sheet3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6.vml"/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7.bin"/><Relationship Id="rId4" Type="http://schemas.openxmlformats.org/officeDocument/2006/relationships/ctrlProp" Target="../ctrlProps/ctrlProp36.xml"/></Relationships>
</file>

<file path=xl/worksheets/_rels/sheet3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7.vml"/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8.bin"/><Relationship Id="rId4" Type="http://schemas.openxmlformats.org/officeDocument/2006/relationships/ctrlProp" Target="../ctrlProps/ctrlProp37.xml"/></Relationships>
</file>

<file path=xl/worksheets/_rels/sheet3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8.vml"/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9.bin"/><Relationship Id="rId4" Type="http://schemas.openxmlformats.org/officeDocument/2006/relationships/ctrlProp" Target="../ctrlProps/ctrlProp38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trlProp" Target="../ctrlProps/ctrlProp3.xml"/></Relationships>
</file>

<file path=xl/worksheets/_rels/sheet4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9.vml"/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40.bin"/><Relationship Id="rId4" Type="http://schemas.openxmlformats.org/officeDocument/2006/relationships/ctrlProp" Target="../ctrlProps/ctrlProp39.xml"/></Relationships>
</file>

<file path=xl/worksheets/_rels/sheet4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0.vml"/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1.bin"/><Relationship Id="rId4" Type="http://schemas.openxmlformats.org/officeDocument/2006/relationships/ctrlProp" Target="../ctrlProps/ctrlProp40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trlProp" Target="../ctrlProps/ctrlProp4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Relationship Id="rId4" Type="http://schemas.openxmlformats.org/officeDocument/2006/relationships/ctrlProp" Target="../ctrlProps/ctrlProp5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Relationship Id="rId4" Type="http://schemas.openxmlformats.org/officeDocument/2006/relationships/ctrlProp" Target="../ctrlProps/ctrlProp6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Relationship Id="rId4" Type="http://schemas.openxmlformats.org/officeDocument/2006/relationships/ctrlProp" Target="../ctrlProps/ctrlProp7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Relationship Id="rId4" Type="http://schemas.openxmlformats.org/officeDocument/2006/relationships/ctrlProp" Target="../ctrlProps/ctrlProp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J54"/>
  <sheetViews>
    <sheetView workbookViewId="0">
      <selection activeCell="K28" sqref="K28"/>
    </sheetView>
  </sheetViews>
  <sheetFormatPr defaultRowHeight="13.2" x14ac:dyDescent="0.25"/>
  <cols>
    <col min="1" max="1" width="3" customWidth="1"/>
    <col min="9" max="9" width="34.109375" customWidth="1"/>
    <col min="10" max="10" width="3.33203125" customWidth="1"/>
  </cols>
  <sheetData>
    <row r="1" spans="1:10" ht="21.75" customHeight="1" x14ac:dyDescent="0.4">
      <c r="B1" s="65" t="s">
        <v>23</v>
      </c>
      <c r="C1" s="65"/>
      <c r="D1" s="65"/>
      <c r="E1" s="65"/>
      <c r="F1" s="65"/>
      <c r="G1" s="65"/>
      <c r="H1" s="65"/>
      <c r="I1" s="65"/>
    </row>
    <row r="3" spans="1:10" ht="15.6" x14ac:dyDescent="0.3">
      <c r="A3" s="56"/>
      <c r="B3" s="56" t="s">
        <v>24</v>
      </c>
      <c r="C3" s="56"/>
      <c r="D3" s="56"/>
      <c r="E3" s="56"/>
      <c r="F3" s="56"/>
      <c r="G3" s="56"/>
      <c r="H3" s="56"/>
      <c r="I3" s="56"/>
      <c r="J3" s="56"/>
    </row>
    <row r="4" spans="1:10" ht="15.6" x14ac:dyDescent="0.3">
      <c r="A4" s="56"/>
      <c r="B4" s="56" t="s">
        <v>25</v>
      </c>
      <c r="C4" s="56"/>
      <c r="D4" s="56"/>
      <c r="E4" s="56"/>
      <c r="F4" s="56"/>
      <c r="G4" s="56"/>
      <c r="H4" s="56"/>
      <c r="I4" s="56"/>
      <c r="J4" s="56"/>
    </row>
    <row r="5" spans="1:10" ht="15.6" x14ac:dyDescent="0.3">
      <c r="A5" s="56"/>
      <c r="B5" s="56"/>
      <c r="C5" s="56"/>
      <c r="D5" s="56"/>
      <c r="E5" s="56"/>
      <c r="F5" s="56"/>
      <c r="G5" s="56"/>
      <c r="H5" s="56"/>
      <c r="I5" s="56"/>
      <c r="J5" s="56"/>
    </row>
    <row r="6" spans="1:10" ht="15.6" x14ac:dyDescent="0.3">
      <c r="A6" s="56"/>
      <c r="B6" s="56" t="s">
        <v>31</v>
      </c>
      <c r="C6" s="56"/>
      <c r="D6" s="56"/>
      <c r="E6" s="56"/>
      <c r="F6" s="56"/>
      <c r="G6" s="56"/>
      <c r="H6" s="56"/>
      <c r="I6" s="56"/>
      <c r="J6" s="56"/>
    </row>
    <row r="7" spans="1:10" ht="15.6" x14ac:dyDescent="0.3">
      <c r="A7" s="56"/>
      <c r="B7" s="56" t="s">
        <v>26</v>
      </c>
      <c r="C7" s="56"/>
      <c r="D7" s="56"/>
      <c r="E7" s="56"/>
      <c r="F7" s="56"/>
      <c r="G7" s="56"/>
      <c r="H7" s="56"/>
      <c r="I7" s="56"/>
      <c r="J7" s="56"/>
    </row>
    <row r="8" spans="1:10" ht="15.6" x14ac:dyDescent="0.3">
      <c r="A8" s="56"/>
      <c r="B8" s="56" t="s">
        <v>28</v>
      </c>
      <c r="C8" s="56"/>
      <c r="D8" s="56"/>
      <c r="E8" s="56"/>
      <c r="F8" s="56"/>
      <c r="G8" s="56"/>
      <c r="H8" s="56"/>
      <c r="I8" s="56"/>
      <c r="J8" s="56"/>
    </row>
    <row r="9" spans="1:10" ht="15.6" x14ac:dyDescent="0.3">
      <c r="A9" s="56"/>
      <c r="B9" s="56"/>
      <c r="C9" s="56"/>
      <c r="D9" s="56"/>
      <c r="E9" s="56"/>
      <c r="F9" s="56"/>
      <c r="G9" s="56"/>
      <c r="H9" s="56"/>
      <c r="I9" s="56"/>
      <c r="J9" s="56"/>
    </row>
    <row r="10" spans="1:10" ht="15.6" x14ac:dyDescent="0.3">
      <c r="A10" s="56"/>
      <c r="B10" s="56" t="s">
        <v>27</v>
      </c>
      <c r="C10" s="56"/>
      <c r="D10" s="56"/>
      <c r="E10" s="56"/>
      <c r="F10" s="56"/>
      <c r="G10" s="56"/>
      <c r="H10" s="56"/>
      <c r="I10" s="56"/>
      <c r="J10" s="56"/>
    </row>
    <row r="11" spans="1:10" ht="15.6" x14ac:dyDescent="0.3">
      <c r="A11" s="56"/>
      <c r="B11" s="56" t="s">
        <v>81</v>
      </c>
      <c r="C11" s="56"/>
      <c r="D11" s="56"/>
      <c r="E11" s="56"/>
      <c r="F11" s="56"/>
      <c r="G11" s="56"/>
      <c r="H11" s="56"/>
      <c r="I11" s="56"/>
      <c r="J11" s="56"/>
    </row>
    <row r="12" spans="1:10" ht="15.6" x14ac:dyDescent="0.3">
      <c r="A12" s="56"/>
      <c r="B12" s="56" t="s">
        <v>82</v>
      </c>
      <c r="C12" s="56"/>
      <c r="D12" s="56"/>
      <c r="E12" s="56"/>
      <c r="F12" s="56"/>
      <c r="G12" s="56"/>
      <c r="H12" s="56"/>
      <c r="I12" s="56"/>
      <c r="J12" s="56"/>
    </row>
    <row r="13" spans="1:10" ht="15.6" x14ac:dyDescent="0.3">
      <c r="A13" s="56"/>
      <c r="B13" s="56" t="s">
        <v>83</v>
      </c>
      <c r="C13" s="56"/>
      <c r="D13" s="56"/>
      <c r="E13" s="56"/>
      <c r="F13" s="56"/>
      <c r="G13" s="56"/>
      <c r="H13" s="56"/>
      <c r="I13" s="56"/>
      <c r="J13" s="56"/>
    </row>
    <row r="14" spans="1:10" ht="15.6" x14ac:dyDescent="0.3">
      <c r="A14" s="56"/>
      <c r="B14" s="56"/>
      <c r="C14" s="56"/>
      <c r="D14" s="56"/>
      <c r="E14" s="56"/>
      <c r="F14" s="56"/>
      <c r="G14" s="56"/>
      <c r="H14" s="56"/>
      <c r="I14" s="56"/>
      <c r="J14" s="56"/>
    </row>
    <row r="15" spans="1:10" ht="15.6" x14ac:dyDescent="0.3">
      <c r="A15" s="56"/>
      <c r="B15" s="56" t="s">
        <v>32</v>
      </c>
      <c r="C15" s="56"/>
      <c r="D15" s="56"/>
      <c r="E15" s="56"/>
      <c r="F15" s="56"/>
      <c r="G15" s="56"/>
      <c r="H15" s="56"/>
      <c r="I15" s="56"/>
      <c r="J15" s="56"/>
    </row>
    <row r="16" spans="1:10" ht="15.6" x14ac:dyDescent="0.3">
      <c r="A16" s="56"/>
      <c r="B16" s="56" t="s">
        <v>56</v>
      </c>
      <c r="C16" s="56"/>
      <c r="D16" s="56"/>
      <c r="E16" s="56"/>
      <c r="F16" s="56"/>
      <c r="G16" s="56"/>
      <c r="H16" s="56"/>
      <c r="I16" s="56"/>
      <c r="J16" s="56"/>
    </row>
    <row r="17" spans="1:10" ht="15.6" x14ac:dyDescent="0.3">
      <c r="A17" s="56"/>
      <c r="B17" s="56" t="s">
        <v>57</v>
      </c>
      <c r="C17" s="56"/>
      <c r="D17" s="56"/>
      <c r="E17" s="56"/>
      <c r="F17" s="56"/>
      <c r="G17" s="56"/>
      <c r="H17" s="56"/>
      <c r="I17" s="56"/>
      <c r="J17" s="56"/>
    </row>
    <row r="18" spans="1:10" ht="15.6" x14ac:dyDescent="0.3">
      <c r="A18" s="56"/>
      <c r="B18" s="56" t="s">
        <v>29</v>
      </c>
      <c r="C18" s="56"/>
      <c r="D18" s="56"/>
      <c r="E18" s="56"/>
      <c r="F18" s="56"/>
      <c r="G18" s="56"/>
      <c r="H18" s="56"/>
      <c r="I18" s="56"/>
      <c r="J18" s="56"/>
    </row>
    <row r="19" spans="1:10" ht="15.6" x14ac:dyDescent="0.3">
      <c r="A19" s="56"/>
      <c r="B19" s="56"/>
      <c r="C19" s="56"/>
      <c r="D19" s="56"/>
      <c r="E19" s="56"/>
      <c r="F19" s="56"/>
      <c r="G19" s="56"/>
      <c r="H19" s="56"/>
      <c r="I19" s="56"/>
      <c r="J19" s="56"/>
    </row>
    <row r="20" spans="1:10" ht="15.6" x14ac:dyDescent="0.3">
      <c r="A20" s="56"/>
      <c r="B20" s="56" t="s">
        <v>30</v>
      </c>
      <c r="C20" s="56"/>
      <c r="D20" s="56"/>
      <c r="E20" s="56"/>
      <c r="F20" s="56"/>
      <c r="G20" s="56"/>
      <c r="H20" s="56"/>
      <c r="I20" s="56"/>
      <c r="J20" s="56"/>
    </row>
    <row r="21" spans="1:10" ht="15.6" x14ac:dyDescent="0.3">
      <c r="A21" s="56"/>
      <c r="B21" s="56"/>
      <c r="C21" s="56"/>
      <c r="D21" s="56"/>
      <c r="E21" s="56"/>
      <c r="F21" s="56"/>
      <c r="G21" s="56"/>
      <c r="H21" s="56"/>
      <c r="I21" s="56"/>
      <c r="J21" s="56"/>
    </row>
    <row r="22" spans="1:10" ht="15.6" x14ac:dyDescent="0.3">
      <c r="A22" s="56"/>
      <c r="B22" s="57" t="s">
        <v>55</v>
      </c>
      <c r="C22" s="56"/>
      <c r="D22" s="56"/>
      <c r="E22" s="56"/>
      <c r="F22" s="56"/>
      <c r="G22" s="56"/>
      <c r="H22" s="56"/>
      <c r="I22" s="56"/>
      <c r="J22" s="56"/>
    </row>
    <row r="23" spans="1:10" ht="15.6" x14ac:dyDescent="0.3">
      <c r="A23" s="56"/>
      <c r="B23" s="56" t="s">
        <v>77</v>
      </c>
      <c r="C23" s="56"/>
      <c r="D23" s="56"/>
      <c r="E23" s="56"/>
      <c r="F23" s="56"/>
      <c r="G23" s="56"/>
      <c r="H23" s="56"/>
      <c r="I23" s="56"/>
      <c r="J23" s="56"/>
    </row>
    <row r="24" spans="1:10" ht="15.6" x14ac:dyDescent="0.3">
      <c r="A24" s="56"/>
      <c r="B24" s="56" t="s">
        <v>78</v>
      </c>
      <c r="C24" s="56"/>
      <c r="D24" s="56"/>
      <c r="E24" s="56"/>
      <c r="F24" s="56"/>
      <c r="G24" s="56"/>
      <c r="H24" s="56"/>
      <c r="I24" s="56"/>
      <c r="J24" s="56"/>
    </row>
    <row r="25" spans="1:10" ht="15.6" x14ac:dyDescent="0.3">
      <c r="A25" s="56"/>
      <c r="B25" s="56"/>
      <c r="C25" s="56"/>
      <c r="D25" s="56"/>
      <c r="E25" s="56"/>
      <c r="F25" s="56"/>
      <c r="G25" s="56"/>
      <c r="H25" s="56"/>
      <c r="I25" s="56"/>
      <c r="J25" s="56"/>
    </row>
    <row r="26" spans="1:10" ht="15.6" x14ac:dyDescent="0.3">
      <c r="A26" s="56"/>
      <c r="B26" s="56" t="s">
        <v>51</v>
      </c>
      <c r="C26" s="56"/>
      <c r="D26" s="56"/>
      <c r="E26" s="56"/>
      <c r="F26" s="56"/>
      <c r="G26" s="56"/>
      <c r="H26" s="56"/>
      <c r="I26" s="56"/>
      <c r="J26" s="56"/>
    </row>
    <row r="27" spans="1:10" ht="15.6" x14ac:dyDescent="0.3">
      <c r="A27" s="56"/>
      <c r="B27" s="56" t="s">
        <v>52</v>
      </c>
      <c r="C27" s="56"/>
      <c r="D27" s="56"/>
      <c r="E27" s="56"/>
      <c r="F27" s="56"/>
      <c r="G27" s="56"/>
      <c r="H27" s="56"/>
      <c r="I27" s="56"/>
      <c r="J27" s="56"/>
    </row>
    <row r="28" spans="1:10" ht="15.6" x14ac:dyDescent="0.3">
      <c r="A28" s="56"/>
      <c r="B28" s="56" t="s">
        <v>53</v>
      </c>
      <c r="C28" s="56"/>
      <c r="D28" s="56"/>
      <c r="E28" s="56"/>
      <c r="F28" s="56"/>
      <c r="G28" s="56"/>
      <c r="H28" s="56"/>
      <c r="I28" s="56"/>
      <c r="J28" s="56"/>
    </row>
    <row r="29" spans="1:10" ht="15.6" x14ac:dyDescent="0.3">
      <c r="A29" s="56"/>
      <c r="B29" s="56" t="s">
        <v>54</v>
      </c>
      <c r="C29" s="56"/>
      <c r="D29" s="56"/>
      <c r="E29" s="56"/>
      <c r="F29" s="56"/>
      <c r="G29" s="56"/>
      <c r="H29" s="56"/>
      <c r="I29" s="56"/>
      <c r="J29" s="56"/>
    </row>
    <row r="30" spans="1:10" ht="15.6" x14ac:dyDescent="0.3">
      <c r="A30" s="56"/>
      <c r="B30" s="56"/>
      <c r="C30" s="56"/>
      <c r="D30" s="56"/>
      <c r="E30" s="56"/>
      <c r="F30" s="56"/>
      <c r="G30" s="56"/>
      <c r="H30" s="56"/>
      <c r="I30" s="56"/>
      <c r="J30" s="56"/>
    </row>
    <row r="31" spans="1:10" ht="15.6" x14ac:dyDescent="0.3">
      <c r="A31" s="56"/>
      <c r="B31" s="56" t="s">
        <v>58</v>
      </c>
      <c r="C31" s="56"/>
      <c r="D31" s="56"/>
      <c r="E31" s="56"/>
      <c r="F31" s="56"/>
      <c r="G31" s="56"/>
      <c r="H31" s="56"/>
      <c r="I31" s="56"/>
      <c r="J31" s="56"/>
    </row>
    <row r="32" spans="1:10" ht="15.6" x14ac:dyDescent="0.3">
      <c r="A32" s="56"/>
      <c r="B32" s="56" t="s">
        <v>60</v>
      </c>
      <c r="C32" s="56"/>
      <c r="D32" s="56"/>
      <c r="E32" s="56"/>
      <c r="F32" s="56"/>
      <c r="G32" s="56"/>
      <c r="H32" s="56"/>
      <c r="I32" s="56"/>
      <c r="J32" s="56"/>
    </row>
    <row r="33" spans="1:10" ht="15.6" x14ac:dyDescent="0.3">
      <c r="A33" s="56"/>
      <c r="B33" s="56" t="s">
        <v>63</v>
      </c>
      <c r="C33" s="56"/>
      <c r="D33" s="56"/>
      <c r="E33" s="56"/>
      <c r="F33" s="56"/>
      <c r="G33" s="56"/>
      <c r="H33" s="56"/>
      <c r="I33" s="56"/>
      <c r="J33" s="56"/>
    </row>
    <row r="34" spans="1:10" ht="15.6" x14ac:dyDescent="0.3">
      <c r="A34" s="56"/>
      <c r="B34" s="56" t="s">
        <v>61</v>
      </c>
      <c r="C34" s="56"/>
      <c r="D34" s="56"/>
      <c r="E34" s="56"/>
      <c r="F34" s="56"/>
      <c r="G34" s="56"/>
      <c r="H34" s="56"/>
      <c r="I34" s="56"/>
      <c r="J34" s="56"/>
    </row>
    <row r="35" spans="1:10" ht="15.6" x14ac:dyDescent="0.3">
      <c r="A35" s="56"/>
      <c r="B35" s="56" t="s">
        <v>64</v>
      </c>
      <c r="C35" s="56"/>
      <c r="D35" s="56"/>
      <c r="E35" s="56"/>
      <c r="F35" s="56"/>
      <c r="G35" s="56"/>
      <c r="H35" s="56"/>
      <c r="I35" s="56"/>
      <c r="J35" s="56"/>
    </row>
    <row r="36" spans="1:10" ht="15.6" x14ac:dyDescent="0.3">
      <c r="A36" s="56"/>
      <c r="B36" s="56"/>
      <c r="C36" s="56"/>
      <c r="D36" s="56"/>
      <c r="E36" s="56"/>
      <c r="F36" s="56"/>
      <c r="G36" s="56"/>
      <c r="H36" s="56"/>
      <c r="I36" s="56"/>
      <c r="J36" s="56"/>
    </row>
    <row r="37" spans="1:10" ht="15.6" x14ac:dyDescent="0.3">
      <c r="A37" s="56"/>
      <c r="B37" s="56" t="s">
        <v>70</v>
      </c>
      <c r="C37" s="56"/>
      <c r="D37" s="56"/>
      <c r="E37" s="56"/>
      <c r="F37" s="56"/>
      <c r="G37" s="56"/>
      <c r="H37" s="56"/>
      <c r="I37" s="56"/>
      <c r="J37" s="56"/>
    </row>
    <row r="38" spans="1:10" ht="15.6" x14ac:dyDescent="0.3">
      <c r="A38" s="56"/>
      <c r="B38" s="56" t="s">
        <v>71</v>
      </c>
      <c r="C38" s="56"/>
      <c r="D38" s="56"/>
      <c r="E38" s="56"/>
      <c r="F38" s="56"/>
      <c r="G38" s="56"/>
      <c r="H38" s="56"/>
      <c r="I38" s="56"/>
      <c r="J38" s="56"/>
    </row>
    <row r="39" spans="1:10" ht="15.6" x14ac:dyDescent="0.3">
      <c r="A39" s="56"/>
      <c r="B39" s="56"/>
      <c r="C39" s="56"/>
      <c r="D39" s="56"/>
      <c r="E39" s="56"/>
      <c r="F39" s="56"/>
      <c r="G39" s="56"/>
      <c r="H39" s="56"/>
      <c r="I39" s="56"/>
      <c r="J39" s="56"/>
    </row>
    <row r="40" spans="1:10" ht="15.6" x14ac:dyDescent="0.3">
      <c r="A40" s="56"/>
      <c r="B40" s="56" t="s">
        <v>73</v>
      </c>
      <c r="C40" s="56"/>
      <c r="D40" s="56"/>
      <c r="E40" s="56"/>
      <c r="F40" s="56"/>
      <c r="G40" s="56"/>
      <c r="H40" s="56"/>
      <c r="I40" s="56"/>
      <c r="J40" s="56"/>
    </row>
    <row r="41" spans="1:10" ht="15.6" x14ac:dyDescent="0.3">
      <c r="A41" s="56"/>
      <c r="B41" s="56" t="s">
        <v>72</v>
      </c>
      <c r="C41" s="56"/>
      <c r="D41" s="56"/>
      <c r="E41" s="56"/>
      <c r="F41" s="56"/>
      <c r="G41" s="56"/>
      <c r="H41" s="56"/>
      <c r="I41" s="56"/>
      <c r="J41" s="56"/>
    </row>
    <row r="42" spans="1:10" ht="15.6" x14ac:dyDescent="0.3">
      <c r="A42" s="56"/>
      <c r="B42" s="56"/>
      <c r="C42" s="56"/>
      <c r="D42" s="56"/>
      <c r="E42" s="56"/>
      <c r="F42" s="56"/>
      <c r="G42" s="56"/>
      <c r="H42" s="56"/>
      <c r="I42" s="56"/>
      <c r="J42" s="56"/>
    </row>
    <row r="43" spans="1:10" ht="15.6" x14ac:dyDescent="0.3">
      <c r="A43" s="56"/>
      <c r="B43" s="56" t="s">
        <v>74</v>
      </c>
      <c r="C43" s="56"/>
      <c r="D43" s="56"/>
      <c r="E43" s="56"/>
      <c r="F43" s="56"/>
      <c r="G43" s="56"/>
      <c r="H43" s="56"/>
      <c r="I43" s="56"/>
      <c r="J43" s="56"/>
    </row>
    <row r="44" spans="1:10" ht="15.6" x14ac:dyDescent="0.3">
      <c r="A44" s="56"/>
      <c r="B44" s="56" t="s">
        <v>68</v>
      </c>
      <c r="C44" s="56"/>
      <c r="D44" s="56"/>
      <c r="E44" s="56"/>
      <c r="F44" s="56"/>
      <c r="G44" s="56"/>
      <c r="H44" s="56"/>
      <c r="I44" s="56"/>
      <c r="J44" s="56"/>
    </row>
    <row r="45" spans="1:10" ht="15.6" x14ac:dyDescent="0.3">
      <c r="A45" s="56"/>
      <c r="B45" s="56" t="s">
        <v>67</v>
      </c>
      <c r="C45" s="56"/>
      <c r="D45" s="56"/>
      <c r="E45" s="56"/>
      <c r="F45" s="56"/>
      <c r="G45" s="56"/>
      <c r="H45" s="56"/>
      <c r="I45" s="56"/>
      <c r="J45" s="56"/>
    </row>
    <row r="46" spans="1:10" ht="15.6" x14ac:dyDescent="0.3">
      <c r="A46" s="56"/>
      <c r="B46" s="56"/>
      <c r="C46" s="56"/>
      <c r="D46" s="56"/>
      <c r="E46" s="56"/>
      <c r="F46" s="56"/>
      <c r="G46" s="56"/>
      <c r="H46" s="56"/>
      <c r="I46" s="56"/>
      <c r="J46" s="56"/>
    </row>
    <row r="47" spans="1:10" ht="15.6" x14ac:dyDescent="0.3">
      <c r="A47" s="56"/>
      <c r="B47" s="56" t="s">
        <v>75</v>
      </c>
      <c r="C47" s="56"/>
      <c r="D47" s="56"/>
      <c r="E47" s="56"/>
      <c r="F47" s="56"/>
      <c r="G47" s="56"/>
      <c r="H47" s="56"/>
      <c r="I47" s="56"/>
      <c r="J47" s="56"/>
    </row>
    <row r="48" spans="1:10" ht="15.6" x14ac:dyDescent="0.3">
      <c r="A48" s="56"/>
      <c r="B48" s="56" t="s">
        <v>69</v>
      </c>
      <c r="C48" s="56"/>
      <c r="D48" s="56"/>
      <c r="E48" s="56"/>
      <c r="F48" s="56"/>
      <c r="G48" s="56"/>
      <c r="H48" s="56"/>
      <c r="I48" s="56"/>
      <c r="J48" s="56"/>
    </row>
    <row r="49" spans="1:10" ht="15.6" x14ac:dyDescent="0.3">
      <c r="A49" s="56"/>
      <c r="B49" s="56" t="s">
        <v>67</v>
      </c>
      <c r="C49" s="56"/>
      <c r="D49" s="56"/>
      <c r="E49" s="56"/>
      <c r="F49" s="56"/>
      <c r="G49" s="56"/>
      <c r="H49" s="56"/>
      <c r="I49" s="56"/>
      <c r="J49" s="56"/>
    </row>
    <row r="50" spans="1:10" ht="15.6" x14ac:dyDescent="0.3">
      <c r="A50" s="56"/>
      <c r="B50" s="56"/>
      <c r="C50" s="56"/>
      <c r="D50" s="56"/>
      <c r="E50" s="56"/>
      <c r="F50" s="56"/>
      <c r="G50" s="56"/>
      <c r="H50" s="56"/>
      <c r="I50" s="56"/>
      <c r="J50" s="56"/>
    </row>
    <row r="51" spans="1:10" ht="15.6" x14ac:dyDescent="0.3">
      <c r="A51" s="56"/>
      <c r="B51" s="56" t="s">
        <v>76</v>
      </c>
      <c r="C51" s="56"/>
      <c r="D51" s="56"/>
      <c r="E51" s="56"/>
      <c r="F51" s="56"/>
      <c r="G51" s="56"/>
      <c r="H51" s="56"/>
      <c r="I51" s="56"/>
      <c r="J51" s="56"/>
    </row>
    <row r="52" spans="1:10" ht="15.6" x14ac:dyDescent="0.3">
      <c r="A52" s="56"/>
      <c r="B52" s="56"/>
      <c r="C52" s="56"/>
      <c r="D52" s="56"/>
      <c r="E52" s="56"/>
      <c r="F52" s="56"/>
      <c r="G52" s="56"/>
      <c r="H52" s="56"/>
      <c r="I52" s="56"/>
      <c r="J52" s="56"/>
    </row>
    <row r="54" spans="1:10" ht="21.75" customHeight="1" x14ac:dyDescent="0.4">
      <c r="B54" s="65" t="s">
        <v>23</v>
      </c>
      <c r="C54" s="65"/>
      <c r="D54" s="65"/>
      <c r="E54" s="65"/>
      <c r="F54" s="65"/>
      <c r="G54" s="65"/>
      <c r="H54" s="65"/>
      <c r="I54" s="65"/>
    </row>
  </sheetData>
  <sheetProtection algorithmName="SHA-512" hashValue="8QlNac0CYqg4KeFb9v97YJh0vBkqL3bf+RIVYMPG/ubAWiGstHKcjSU+mqriLFkhM99egZZG3/69oPfjS3P/Eg==" saltValue="djGcVyxt/gNzgeUTij84iQ==" spinCount="100000" sheet="1"/>
  <mergeCells count="2">
    <mergeCell ref="B1:I1"/>
    <mergeCell ref="B54:I54"/>
  </mergeCells>
  <printOptions horizontalCentered="1"/>
  <pageMargins left="0.7" right="0.7" top="0.75" bottom="0.75" header="0.3" footer="0.3"/>
  <pageSetup scale="88"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>
    <pageSetUpPr fitToPage="1"/>
  </sheetPr>
  <dimension ref="A1:BA37"/>
  <sheetViews>
    <sheetView zoomScale="86" zoomScaleNormal="86" workbookViewId="0">
      <selection activeCell="C36" sqref="C36:G36"/>
    </sheetView>
  </sheetViews>
  <sheetFormatPr defaultRowHeight="13.2" x14ac:dyDescent="0.25"/>
  <cols>
    <col min="1" max="1" width="14.5546875" customWidth="1"/>
    <col min="2" max="2" width="25.6640625" customWidth="1"/>
    <col min="3" max="3" width="4.33203125" customWidth="1"/>
    <col min="4" max="4" width="8.6640625" customWidth="1"/>
    <col min="5" max="5" width="3.6640625" customWidth="1"/>
    <col min="6" max="10" width="14.109375" customWidth="1"/>
    <col min="11" max="11" width="16.109375" bestFit="1" customWidth="1"/>
    <col min="12" max="12" width="19.5546875" customWidth="1"/>
    <col min="13" max="14" width="3.6640625" customWidth="1"/>
    <col min="15" max="15" width="16.88671875" customWidth="1"/>
    <col min="16" max="16" width="6.6640625" hidden="1" customWidth="1"/>
    <col min="49" max="49" width="15.6640625" bestFit="1" customWidth="1"/>
    <col min="50" max="50" width="14.88671875" bestFit="1" customWidth="1"/>
    <col min="51" max="51" width="8.88671875" customWidth="1"/>
    <col min="52" max="52" width="17.109375" bestFit="1" customWidth="1"/>
  </cols>
  <sheetData>
    <row r="1" spans="1:53" ht="15.6" x14ac:dyDescent="0.3">
      <c r="A1" s="1"/>
      <c r="B1" s="2"/>
      <c r="F1" s="2"/>
      <c r="G1" s="75" t="s">
        <v>0</v>
      </c>
      <c r="H1" s="75"/>
      <c r="I1" s="75"/>
      <c r="L1" s="4" t="s">
        <v>15</v>
      </c>
      <c r="M1" s="4"/>
      <c r="N1" s="4"/>
      <c r="O1" s="2"/>
      <c r="P1" s="40" t="s">
        <v>21</v>
      </c>
      <c r="AW1" s="45" t="s">
        <v>40</v>
      </c>
      <c r="AX1" s="45" t="s">
        <v>41</v>
      </c>
      <c r="AY1" s="74" t="s">
        <v>43</v>
      </c>
      <c r="AZ1" s="74"/>
      <c r="BA1" s="45" t="s">
        <v>59</v>
      </c>
    </row>
    <row r="2" spans="1:53" ht="15.6" x14ac:dyDescent="0.3">
      <c r="A2" s="2"/>
      <c r="B2" s="2"/>
      <c r="F2" s="2"/>
      <c r="G2" s="74" t="s">
        <v>1</v>
      </c>
      <c r="H2" s="74"/>
      <c r="I2" s="74"/>
      <c r="L2" s="32"/>
      <c r="M2" s="5"/>
      <c r="O2" s="3" t="s">
        <v>94</v>
      </c>
      <c r="P2" s="38" t="s">
        <v>20</v>
      </c>
      <c r="AW2" s="45" t="s">
        <v>14</v>
      </c>
      <c r="AX2" s="49">
        <f>EOMONTH(G5,-1)+1</f>
        <v>45839</v>
      </c>
      <c r="AY2" s="53" t="s">
        <v>47</v>
      </c>
      <c r="AZ2" s="45" t="s">
        <v>44</v>
      </c>
      <c r="BA2">
        <f>WEEKNUM(G5,12)-WEEKNUM(DATE(YEAR(G5),MONTH(G5),1),12)+1</f>
        <v>5</v>
      </c>
    </row>
    <row r="3" spans="1:53" ht="15.6" x14ac:dyDescent="0.3">
      <c r="A3" s="2"/>
      <c r="B3" s="2"/>
      <c r="F3" s="3" t="s">
        <v>6</v>
      </c>
      <c r="G3" s="33"/>
      <c r="H3" s="33"/>
      <c r="I3" s="34"/>
      <c r="J3" s="2"/>
      <c r="L3" s="2"/>
      <c r="M3" s="2"/>
      <c r="O3" s="2"/>
      <c r="P3" s="39" t="s">
        <v>22</v>
      </c>
      <c r="AW3" s="45" t="s">
        <v>35</v>
      </c>
      <c r="AY3" s="45" t="s">
        <v>62</v>
      </c>
      <c r="AZ3" s="45" t="s">
        <v>45</v>
      </c>
    </row>
    <row r="4" spans="1:53" ht="15" x14ac:dyDescent="0.25">
      <c r="A4" s="2"/>
      <c r="B4" s="2"/>
      <c r="F4" s="3" t="s">
        <v>2</v>
      </c>
      <c r="G4" s="35"/>
      <c r="H4" s="3" t="s">
        <v>3</v>
      </c>
      <c r="I4" s="80"/>
      <c r="J4" s="80"/>
      <c r="K4" s="80"/>
      <c r="L4" s="2"/>
      <c r="M4" s="2"/>
      <c r="N4" s="2"/>
      <c r="O4" s="2"/>
      <c r="P4" s="39" t="s">
        <v>21</v>
      </c>
      <c r="AW4" s="45" t="s">
        <v>36</v>
      </c>
      <c r="AY4" s="45" t="s">
        <v>48</v>
      </c>
      <c r="AZ4" s="45" t="s">
        <v>46</v>
      </c>
    </row>
    <row r="5" spans="1:53" ht="15.6" x14ac:dyDescent="0.3">
      <c r="A5" s="2"/>
      <c r="B5" s="2"/>
      <c r="C5" s="76" t="s">
        <v>4</v>
      </c>
      <c r="D5" s="76"/>
      <c r="E5" s="76"/>
      <c r="F5" s="76"/>
      <c r="G5" s="78">
        <v>45869</v>
      </c>
      <c r="H5" s="79"/>
      <c r="I5" s="55" t="s">
        <v>14</v>
      </c>
      <c r="J5" s="51">
        <v>7</v>
      </c>
      <c r="K5" s="50"/>
      <c r="L5" s="2"/>
      <c r="M5" s="2"/>
      <c r="N5" s="2"/>
      <c r="O5" s="2"/>
      <c r="R5" s="45"/>
      <c r="AW5" s="45" t="s">
        <v>37</v>
      </c>
    </row>
    <row r="6" spans="1:53" ht="18" customHeight="1" x14ac:dyDescent="0.25">
      <c r="A6" s="74" t="s">
        <v>5</v>
      </c>
      <c r="B6" s="74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AW6" s="45" t="s">
        <v>38</v>
      </c>
    </row>
    <row r="7" spans="1:53" ht="13.8" x14ac:dyDescent="0.25">
      <c r="A7" s="6"/>
      <c r="B7" s="6"/>
      <c r="C7" s="6"/>
      <c r="D7" s="52"/>
      <c r="E7" s="41" t="s">
        <v>22</v>
      </c>
      <c r="F7" s="7" t="s">
        <v>14</v>
      </c>
      <c r="G7" s="8" t="s">
        <v>14</v>
      </c>
      <c r="H7" s="8" t="s">
        <v>14</v>
      </c>
      <c r="I7" s="8" t="s">
        <v>14</v>
      </c>
      <c r="J7" s="9" t="s">
        <v>14</v>
      </c>
      <c r="K7" s="6" t="s">
        <v>16</v>
      </c>
      <c r="L7" s="10" t="s">
        <v>49</v>
      </c>
      <c r="M7" s="43" t="s">
        <v>19</v>
      </c>
      <c r="N7" s="60"/>
      <c r="O7" s="52"/>
      <c r="AW7" s="45" t="s">
        <v>39</v>
      </c>
    </row>
    <row r="8" spans="1:53" ht="14.4" thickBot="1" x14ac:dyDescent="0.3">
      <c r="A8" s="11" t="s">
        <v>7</v>
      </c>
      <c r="B8" s="12" t="s">
        <v>10</v>
      </c>
      <c r="C8" s="12" t="s">
        <v>8</v>
      </c>
      <c r="D8" s="12" t="s">
        <v>42</v>
      </c>
      <c r="E8" s="42" t="s">
        <v>21</v>
      </c>
      <c r="F8" s="46">
        <f>IF(WEEKDAY(AX2)&gt;J5-1,AX2+7-(WEEKDAY(AX2)-(J5-1)),IF(WEEKDAY(AX2)&lt;J5-1,AX2 + (J5-1) - WEEKDAY(AX2),AX2))</f>
        <v>45842</v>
      </c>
      <c r="G8" s="47">
        <f>F8+7</f>
        <v>45849</v>
      </c>
      <c r="H8" s="47">
        <f>G8+7</f>
        <v>45856</v>
      </c>
      <c r="I8" s="47">
        <f>H8+7</f>
        <v>45863</v>
      </c>
      <c r="J8" s="48" t="str">
        <f>IF(MONTH(I8+7)=MONTH(G5),I8+7,"")</f>
        <v/>
      </c>
      <c r="K8" s="12" t="s">
        <v>11</v>
      </c>
      <c r="L8" s="13" t="s">
        <v>17</v>
      </c>
      <c r="M8" s="44" t="s">
        <v>79</v>
      </c>
      <c r="N8" s="64" t="s">
        <v>9</v>
      </c>
      <c r="O8" s="59"/>
      <c r="AW8" s="45" t="s">
        <v>33</v>
      </c>
    </row>
    <row r="9" spans="1:53" ht="14.4" thickTop="1" x14ac:dyDescent="0.25">
      <c r="A9" s="14"/>
      <c r="B9" s="15"/>
      <c r="C9" s="16"/>
      <c r="D9" s="16"/>
      <c r="E9" s="36" t="s">
        <v>21</v>
      </c>
      <c r="F9" s="37"/>
      <c r="G9" s="37"/>
      <c r="H9" s="37"/>
      <c r="I9" s="37"/>
      <c r="J9" s="37"/>
      <c r="K9" s="17">
        <f t="shared" ref="K9:K32" si="0">SUM(F9:J9)</f>
        <v>0</v>
      </c>
      <c r="L9" s="17">
        <f>IF(D10="70+",0,K9)</f>
        <v>0</v>
      </c>
      <c r="M9" s="61">
        <f>COUNTIF(F9:J9,"&gt;0")</f>
        <v>0</v>
      </c>
      <c r="N9" s="66"/>
      <c r="O9" s="67"/>
      <c r="AW9" s="45" t="s">
        <v>34</v>
      </c>
    </row>
    <row r="10" spans="1:53" ht="13.8" x14ac:dyDescent="0.25">
      <c r="A10" s="29"/>
      <c r="B10" s="30"/>
      <c r="C10" s="31"/>
      <c r="D10" s="31"/>
      <c r="E10" s="36"/>
      <c r="F10" s="17">
        <f>IF(OR($E9="M",$E9="W"),IF($D10="u60",F9*0.035*IF(OR(AND(F9&lt;100, $E9="W"), AND(F9&lt;400,$E9="M")),0,1),IF($D10="60-69",F9*0.025*IF(OR(AND(F9&lt;100, $E9="W"), AND(F9&lt;400,$E9="M")),0,1),IF($D10="70+",F9*0*IF(OR(AND(F9&lt;100, $E9="W"), AND(F9&lt;400,$E9="M")),0,1),F9*0.035*IF(OR(AND(F9&lt;100, $E9="W"), AND(F9&lt;400,$E9="M")),0,1)))),0)</f>
        <v>0</v>
      </c>
      <c r="G10" s="17">
        <f>IF(OR($E9="M",$E9="W"),IF($D10="u60",G9*0.035*IF(OR(AND(G9&lt;100, $E9="W"), AND(G9&lt;400,$E9="M")),0,1),IF($D10="60-69",G9*0.025*IF(OR(AND(G9&lt;100, $E9="W"), AND(G9&lt;400,$E9="M")),0,1),IF($D10="70+",G9*0*IF(OR(AND(G9&lt;100, $E9="W"), AND(G9&lt;400,$E9="M")),0,1),G9*0.035*IF(OR(AND(G9&lt;100, $E9="W"), AND(G9&lt;400,$E9="M")),0,1)))),0)</f>
        <v>0</v>
      </c>
      <c r="H10" s="17">
        <f>IF(OR($E9="M",$E9="W"),IF($D10="u60",H9*0.035*IF(OR(AND(H9&lt;100, $E9="W"), AND(H9&lt;400,$E9="M")),0,1),IF($D10="60-69",H9*0.025*IF(OR(AND(H9&lt;100, $E9="W"), AND(H9&lt;400,$E9="M")),0,1),IF($D10="70+",H9*0*IF(OR(AND(H9&lt;100, $E9="W"), AND(H9&lt;400,$E9="M")),0,1),H9*0.035*IF(OR(AND(H9&lt;100, $E9="W"), AND(H9&lt;400,$E9="M")),0,1)))),0)</f>
        <v>0</v>
      </c>
      <c r="I10" s="17">
        <f>IF(OR($E9="M",$E9="W"),IF($D10="u60",I9*0.035*IF(OR(AND(I9&lt;100, $E9="W"), AND(I9&lt;400,$E9="M")),0,1),IF($D10="60-69",I9*0.025*IF(OR(AND(I9&lt;100, $E9="W"), AND(I9&lt;400,$E9="M")),0,1),IF($D10="70+",I9*0*IF(OR(AND(I9&lt;100, $E9="W"), AND(I9&lt;400,$E9="M")),0,1),I9*0.035*IF(OR(AND(I9&lt;100, $E9="W"), AND(I9&lt;400,$E9="M")),0,1)))),0)</f>
        <v>0</v>
      </c>
      <c r="J10" s="17">
        <f>IF(OR($E9="M",$E9="W"),IF($D10="u60",J9*0.035*IF(OR(AND(J9&lt;100, $E9="W"), AND(J9&lt;400,$E9="M")),0,1),IF($D10="60-69",J9*0.025*IF(OR(AND(J9&lt;100, $E9="W"), AND(J9&lt;400,$E9="M")),0,1),IF($D10="70+",J9*0*IF(OR(AND(J9&lt;100, $E9="W"), AND(J9&lt;400,$E9="M")),0,1),J9*0.035*IF(OR(AND(J9&lt;100, $E9="W"), AND(J9&lt;400,$E9="M")),0,1)))),0)</f>
        <v>0</v>
      </c>
      <c r="K10" s="17">
        <f t="shared" si="0"/>
        <v>0</v>
      </c>
      <c r="L10" s="17"/>
      <c r="M10" s="62"/>
      <c r="N10" s="68"/>
      <c r="O10" s="69"/>
      <c r="T10" s="45"/>
    </row>
    <row r="11" spans="1:53" ht="14.4" thickBot="1" x14ac:dyDescent="0.3">
      <c r="A11" s="18"/>
      <c r="B11" s="19"/>
      <c r="C11" s="20"/>
      <c r="D11" s="20"/>
      <c r="E11" s="36"/>
      <c r="F11" s="21">
        <f>IF(OR($E9="M",$E9="W"),IF($D10="u60",F9*IF(OR(AND(F9&lt;100, $E9="W"), AND(F9&lt;400,$E9="M")),0.07,0.035),IF($D10="60-69",F9*0.025*IF(OR(AND(F9&lt;100, $E9="W"), AND(F9&lt;400,$E9="M")),1,0),IF($D10="70+",F9*0,F9*IF(OR(AND(F9&lt;100, $E9="W"), AND(F9&lt;400,$E9="M")),0.07,0.035)))),0)</f>
        <v>0</v>
      </c>
      <c r="G11" s="21">
        <f>IF(OR($E9="M",$E9="W"),IF($D10="u60",G9*IF(OR(AND(G9&lt;100, $E9="W"), AND(G9&lt;400,$E9="M")),0.07,0.035),IF($D10="60-69",G9*0.025*IF(OR(AND(G9&lt;100, $E9="W"), AND(G9&lt;400,$E9="M")),1,0),IF($D10="70+",G9*0,G9*IF(OR(AND(G9&lt;100, $E9="W"), AND(G9&lt;400,$E9="M")),0.07,0.035)))),0)</f>
        <v>0</v>
      </c>
      <c r="H11" s="21">
        <f>IF(OR($E9="M",$E9="W"),IF($D10="u60",H9*IF(OR(AND(H9&lt;100, $E9="W"), AND(H9&lt;400,$E9="M")),0.07,0.035),IF($D10="60-69",H9*0.025*IF(OR(AND(H9&lt;100, $E9="W"), AND(H9&lt;400,$E9="M")),1,0),IF($D10="70+",H9*0,H9*IF(OR(AND(H9&lt;100, $E9="W"), AND(H9&lt;400,$E9="M")),0.07,0.035)))),0)</f>
        <v>0</v>
      </c>
      <c r="I11" s="21">
        <f>IF(OR($E9="M",$E9="W"),IF($D10="u60",I9*IF(OR(AND(I9&lt;100, $E9="W"), AND(I9&lt;400,$E9="M")),0.07,0.035),IF($D10="60-69",I9*0.025*IF(OR(AND(I9&lt;100, $E9="W"), AND(I9&lt;400,$E9="M")),1,0),IF($D10="70+",I9*0,I9*IF(OR(AND(I9&lt;100, $E9="W"), AND(I9&lt;400,$E9="M")),0.07,0.035)))),0)</f>
        <v>0</v>
      </c>
      <c r="J11" s="21">
        <f>IF(OR($E9="M",$E9="W"),IF($D10="u60",J9*IF(OR(AND(J9&lt;100, $E9="W"), AND(J9&lt;400,$E9="M")),0.07,0.035),IF($D10="60-69",J9*0.025*IF(OR(AND(J9&lt;100, $E9="W"), AND(J9&lt;400,$E9="M")),1,0),IF($D10="70+",J9*0,J9*IF(OR(AND(J9&lt;100, $E9="W"), AND(J9&lt;400,$E9="M")),0.07,0.035)))),0)</f>
        <v>0</v>
      </c>
      <c r="K11" s="21">
        <f t="shared" si="0"/>
        <v>0</v>
      </c>
      <c r="L11" s="21">
        <f>SUM(K10:K11)</f>
        <v>0</v>
      </c>
      <c r="M11" s="63"/>
      <c r="N11" s="70"/>
      <c r="O11" s="71"/>
    </row>
    <row r="12" spans="1:53" ht="14.4" thickTop="1" x14ac:dyDescent="0.25">
      <c r="A12" s="14"/>
      <c r="B12" s="15"/>
      <c r="C12" s="16"/>
      <c r="D12" s="16"/>
      <c r="E12" s="36" t="s">
        <v>21</v>
      </c>
      <c r="F12" s="37"/>
      <c r="G12" s="37"/>
      <c r="H12" s="37"/>
      <c r="I12" s="37"/>
      <c r="J12" s="37"/>
      <c r="K12" s="17">
        <f t="shared" si="0"/>
        <v>0</v>
      </c>
      <c r="L12" s="17">
        <f>IF(D13="70+",0,K12)</f>
        <v>0</v>
      </c>
      <c r="M12" s="61">
        <f>COUNTIF(F12:J12,"&gt;0")</f>
        <v>0</v>
      </c>
      <c r="N12" s="66"/>
      <c r="O12" s="67"/>
    </row>
    <row r="13" spans="1:53" ht="13.8" x14ac:dyDescent="0.25">
      <c r="A13" s="29"/>
      <c r="B13" s="30"/>
      <c r="C13" s="31"/>
      <c r="D13" s="31"/>
      <c r="E13" s="36"/>
      <c r="F13" s="17">
        <f>IF(OR($E12="M",$E12="W"),IF($D13="u60",F12*0.035*IF(OR(AND(F12&lt;100, $E12="W"), AND(F12&lt;400,$E12="M")),0,1),IF($D13="60-69",F12*0.025*IF(OR(AND(F12&lt;100, $E12="W"), AND(F12&lt;400,$E12="M")),0,1),IF($D13="70+",F12*0*IF(OR(AND(F12&lt;100, $E12="W"), AND(F12&lt;400,$E12="M")),0,1),F12*0.035*IF(OR(AND(F12&lt;100, $E12="W"), AND(F12&lt;400,$E12="M")),0,1)))),0)</f>
        <v>0</v>
      </c>
      <c r="G13" s="17">
        <f>IF(OR($E12="M",$E12="W"),IF($D13="u60",G12*0.035*IF(OR(AND(G12&lt;100, $E12="W"), AND(G12&lt;400,$E12="M")),0,1),IF($D13="60-69",G12*0.025*IF(OR(AND(G12&lt;100, $E12="W"), AND(G12&lt;400,$E12="M")),0,1),IF($D13="70+",G12*0*IF(OR(AND(G12&lt;100, $E12="W"), AND(G12&lt;400,$E12="M")),0,1),G12*0.035*IF(OR(AND(G12&lt;100, $E12="W"), AND(G12&lt;400,$E12="M")),0,1)))),0)</f>
        <v>0</v>
      </c>
      <c r="H13" s="17">
        <f>IF(OR($E12="M",$E12="W"),IF($D13="u60",H12*0.035*IF(OR(AND(H12&lt;100, $E12="W"), AND(H12&lt;400,$E12="M")),0,1),IF($D13="60-69",H12*0.025*IF(OR(AND(H12&lt;100, $E12="W"), AND(H12&lt;400,$E12="M")),0,1),IF($D13="70+",H12*0*IF(OR(AND(H12&lt;100, $E12="W"), AND(H12&lt;400,$E12="M")),0,1),H12*0.035*IF(OR(AND(H12&lt;100, $E12="W"), AND(H12&lt;400,$E12="M")),0,1)))),0)</f>
        <v>0</v>
      </c>
      <c r="I13" s="17">
        <f>IF(OR($E12="M",$E12="W"),IF($D13="u60",I12*0.035*IF(OR(AND(I12&lt;100, $E12="W"), AND(I12&lt;400,$E12="M")),0,1),IF($D13="60-69",I12*0.025*IF(OR(AND(I12&lt;100, $E12="W"), AND(I12&lt;400,$E12="M")),0,1),IF($D13="70+",I12*0*IF(OR(AND(I12&lt;100, $E12="W"), AND(I12&lt;400,$E12="M")),0,1),I12*0.035*IF(OR(AND(I12&lt;100, $E12="W"), AND(I12&lt;400,$E12="M")),0,1)))),0)</f>
        <v>0</v>
      </c>
      <c r="J13" s="17">
        <f>IF(OR($E12="M",$E12="W"),IF($D13="u60",J12*0.035*IF(OR(AND(J12&lt;100, $E12="W"), AND(J12&lt;400,$E12="M")),0,1),IF($D13="60-69",J12*0.025*IF(OR(AND(J12&lt;100, $E12="W"), AND(J12&lt;400,$E12="M")),0,1),IF($D13="70+",J12*0*IF(OR(AND(J12&lt;100, $E12="W"), AND(J12&lt;400,$E12="M")),0,1),J12*0.035*IF(OR(AND(J12&lt;100, $E12="W"), AND(J12&lt;400,$E12="M")),0,1)))),0)</f>
        <v>0</v>
      </c>
      <c r="K13" s="17">
        <f t="shared" si="0"/>
        <v>0</v>
      </c>
      <c r="L13" s="17"/>
      <c r="M13" s="62"/>
      <c r="N13" s="68"/>
      <c r="O13" s="69"/>
    </row>
    <row r="14" spans="1:53" ht="14.4" thickBot="1" x14ac:dyDescent="0.3">
      <c r="A14" s="18"/>
      <c r="B14" s="19"/>
      <c r="C14" s="20"/>
      <c r="D14" s="20"/>
      <c r="E14" s="36"/>
      <c r="F14" s="21">
        <f>IF(OR($E12="M",$E12="W"),IF($D13="u60",F12*IF(OR(AND(F12&lt;100, $E12="W"), AND(F12&lt;400,$E12="M")),0.07,0.035),IF($D13="60-69",F12*0.025*IF(OR(AND(F12&lt;100, $E12="W"), AND(F12&lt;400,$E12="M")),1,0),IF($D13="70+",F12*0,F12*IF(OR(AND(F12&lt;100, $E12="W"), AND(F12&lt;400,$E12="M")),0.07,0.035)))),0)</f>
        <v>0</v>
      </c>
      <c r="G14" s="21">
        <f>IF(OR($E12="M",$E12="W"),IF($D13="u60",G12*IF(OR(AND(G12&lt;100, $E12="W"), AND(G12&lt;400,$E12="M")),0.07,0.035),IF($D13="60-69",G12*0.025*IF(OR(AND(G12&lt;100, $E12="W"), AND(G12&lt;400,$E12="M")),1,0),IF($D13="70+",G12*0,G12*IF(OR(AND(G12&lt;100, $E12="W"), AND(G12&lt;400,$E12="M")),0.07,0.035)))),0)</f>
        <v>0</v>
      </c>
      <c r="H14" s="21">
        <f>IF(OR($E12="M",$E12="W"),IF($D13="u60",H12*IF(OR(AND(H12&lt;100, $E12="W"), AND(H12&lt;400,$E12="M")),0.07,0.035),IF($D13="60-69",H12*0.025*IF(OR(AND(H12&lt;100, $E12="W"), AND(H12&lt;400,$E12="M")),1,0),IF($D13="70+",H12*0,H12*IF(OR(AND(H12&lt;100, $E12="W"), AND(H12&lt;400,$E12="M")),0.07,0.035)))),0)</f>
        <v>0</v>
      </c>
      <c r="I14" s="21">
        <f>IF(OR($E12="M",$E12="W"),IF($D13="u60",I12*IF(OR(AND(I12&lt;100, $E12="W"), AND(I12&lt;400,$E12="M")),0.07,0.035),IF($D13="60-69",I12*0.025*IF(OR(AND(I12&lt;100, $E12="W"), AND(I12&lt;400,$E12="M")),1,0),IF($D13="70+",I12*0,I12*IF(OR(AND(I12&lt;100, $E12="W"), AND(I12&lt;400,$E12="M")),0.07,0.035)))),0)</f>
        <v>0</v>
      </c>
      <c r="J14" s="21">
        <f>IF(OR($E12="M",$E12="W"),IF($D13="u60",J12*IF(OR(AND(J12&lt;100, $E12="W"), AND(J12&lt;400,$E12="M")),0.07,0.035),IF($D13="60-69",J12*0.025*IF(OR(AND(J12&lt;100, $E12="W"), AND(J12&lt;400,$E12="M")),1,0),IF($D13="70+",J12*0,J12*IF(OR(AND(J12&lt;100, $E12="W"), AND(J12&lt;400,$E12="M")),0.07,0.035)))),0)</f>
        <v>0</v>
      </c>
      <c r="K14" s="21">
        <f t="shared" si="0"/>
        <v>0</v>
      </c>
      <c r="L14" s="21">
        <f>SUM(K13:K14)</f>
        <v>0</v>
      </c>
      <c r="M14" s="63"/>
      <c r="N14" s="70"/>
      <c r="O14" s="71"/>
    </row>
    <row r="15" spans="1:53" ht="14.4" thickTop="1" x14ac:dyDescent="0.25">
      <c r="A15" s="14"/>
      <c r="B15" s="15"/>
      <c r="C15" s="16"/>
      <c r="D15" s="16"/>
      <c r="E15" s="36" t="s">
        <v>21</v>
      </c>
      <c r="F15" s="37"/>
      <c r="G15" s="37"/>
      <c r="H15" s="37"/>
      <c r="I15" s="37"/>
      <c r="J15" s="37"/>
      <c r="K15" s="17">
        <f t="shared" si="0"/>
        <v>0</v>
      </c>
      <c r="L15" s="17">
        <f>IF(D16="70+",0,K15)</f>
        <v>0</v>
      </c>
      <c r="M15" s="61">
        <f>COUNTIF(F15:J15,"&gt;0")</f>
        <v>0</v>
      </c>
      <c r="N15" s="66"/>
      <c r="O15" s="67"/>
    </row>
    <row r="16" spans="1:53" ht="13.8" x14ac:dyDescent="0.25">
      <c r="A16" s="29"/>
      <c r="B16" s="30"/>
      <c r="C16" s="31"/>
      <c r="D16" s="31"/>
      <c r="E16" s="36"/>
      <c r="F16" s="17">
        <f>IF(OR($E15="M",$E15="W"),IF($D16="u60",F15*0.035*IF(OR(AND(F15&lt;100, $E15="W"), AND(F15&lt;400,$E15="M")),0,1),IF($D16="60-69",F15*0.025*IF(OR(AND(F15&lt;100, $E15="W"), AND(F15&lt;400,$E15="M")),0,1),IF($D16="70+",F15*0*IF(OR(AND(F15&lt;100, $E15="W"), AND(F15&lt;400,$E15="M")),0,1),F15*0.035*IF(OR(AND(F15&lt;100, $E15="W"), AND(F15&lt;400,$E15="M")),0,1)))),0)</f>
        <v>0</v>
      </c>
      <c r="G16" s="17">
        <f>IF(OR($E15="M",$E15="W"),IF($D16="u60",G15*0.035*IF(OR(AND(G15&lt;100, $E15="W"), AND(G15&lt;400,$E15="M")),0,1),IF($D16="60-69",G15*0.025*IF(OR(AND(G15&lt;100, $E15="W"), AND(G15&lt;400,$E15="M")),0,1),IF($D16="70+",G15*0*IF(OR(AND(G15&lt;100, $E15="W"), AND(G15&lt;400,$E15="M")),0,1),G15*0.035*IF(OR(AND(G15&lt;100, $E15="W"), AND(G15&lt;400,$E15="M")),0,1)))),0)</f>
        <v>0</v>
      </c>
      <c r="H16" s="17">
        <f>IF(OR($E15="M",$E15="W"),IF($D16="u60",H15*0.035*IF(OR(AND(H15&lt;100, $E15="W"), AND(H15&lt;400,$E15="M")),0,1),IF($D16="60-69",H15*0.025*IF(OR(AND(H15&lt;100, $E15="W"), AND(H15&lt;400,$E15="M")),0,1),IF($D16="70+",H15*0*IF(OR(AND(H15&lt;100, $E15="W"), AND(H15&lt;400,$E15="M")),0,1),H15*0.035*IF(OR(AND(H15&lt;100, $E15="W"), AND(H15&lt;400,$E15="M")),0,1)))),0)</f>
        <v>0</v>
      </c>
      <c r="I16" s="17">
        <f>IF(OR($E15="M",$E15="W"),IF($D16="u60",I15*0.035*IF(OR(AND(I15&lt;100, $E15="W"), AND(I15&lt;400,$E15="M")),0,1),IF($D16="60-69",I15*0.025*IF(OR(AND(I15&lt;100, $E15="W"), AND(I15&lt;400,$E15="M")),0,1),IF($D16="70+",I15*0*IF(OR(AND(I15&lt;100, $E15="W"), AND(I15&lt;400,$E15="M")),0,1),I15*0.035*IF(OR(AND(I15&lt;100, $E15="W"), AND(I15&lt;400,$E15="M")),0,1)))),0)</f>
        <v>0</v>
      </c>
      <c r="J16" s="17">
        <f>IF(OR($E15="M",$E15="W"),IF($D16="u60",J15*0.035*IF(OR(AND(J15&lt;100, $E15="W"), AND(J15&lt;400,$E15="M")),0,1),IF($D16="60-69",J15*0.025*IF(OR(AND(J15&lt;100, $E15="W"), AND(J15&lt;400,$E15="M")),0,1),IF($D16="70+",J15*0*IF(OR(AND(J15&lt;100, $E15="W"), AND(J15&lt;400,$E15="M")),0,1),J15*0.035*IF(OR(AND(J15&lt;100, $E15="W"), AND(J15&lt;400,$E15="M")),0,1)))),0)</f>
        <v>0</v>
      </c>
      <c r="K16" s="17">
        <f t="shared" si="0"/>
        <v>0</v>
      </c>
      <c r="L16" s="17"/>
      <c r="M16" s="62"/>
      <c r="N16" s="68"/>
      <c r="O16" s="69"/>
    </row>
    <row r="17" spans="1:15" ht="14.4" thickBot="1" x14ac:dyDescent="0.3">
      <c r="A17" s="18"/>
      <c r="B17" s="19"/>
      <c r="C17" s="20"/>
      <c r="D17" s="20"/>
      <c r="E17" s="36"/>
      <c r="F17" s="21">
        <f>IF(OR($E15="M",$E15="W"),IF($D16="u60",F15*IF(OR(AND(F15&lt;100, $E15="W"), AND(F15&lt;400,$E15="M")),0.07,0.035),IF($D16="60-69",F15*0.025*IF(OR(AND(F15&lt;100, $E15="W"), AND(F15&lt;400,$E15="M")),1,0),IF($D16="70+",F15*0,F15*IF(OR(AND(F15&lt;100, $E15="W"), AND(F15&lt;400,$E15="M")),0.07,0.035)))),0)</f>
        <v>0</v>
      </c>
      <c r="G17" s="21">
        <f>IF(OR($E15="M",$E15="W"),IF($D16="u60",G15*IF(OR(AND(G15&lt;100, $E15="W"), AND(G15&lt;400,$E15="M")),0.07,0.035),IF($D16="60-69",G15*0.025*IF(OR(AND(G15&lt;100, $E15="W"), AND(G15&lt;400,$E15="M")),1,0),IF($D16="70+",G15*0,G15*IF(OR(AND(G15&lt;100, $E15="W"), AND(G15&lt;400,$E15="M")),0.07,0.035)))),0)</f>
        <v>0</v>
      </c>
      <c r="H17" s="21">
        <f>IF(OR($E15="M",$E15="W"),IF($D16="u60",H15*IF(OR(AND(H15&lt;100, $E15="W"), AND(H15&lt;400,$E15="M")),0.07,0.035),IF($D16="60-69",H15*0.025*IF(OR(AND(H15&lt;100, $E15="W"), AND(H15&lt;400,$E15="M")),1,0),IF($D16="70+",H15*0,H15*IF(OR(AND(H15&lt;100, $E15="W"), AND(H15&lt;400,$E15="M")),0.07,0.035)))),0)</f>
        <v>0</v>
      </c>
      <c r="I17" s="21">
        <f>IF(OR($E15="M",$E15="W"),IF($D16="u60",I15*IF(OR(AND(I15&lt;100, $E15="W"), AND(I15&lt;400,$E15="M")),0.07,0.035),IF($D16="60-69",I15*0.025*IF(OR(AND(I15&lt;100, $E15="W"), AND(I15&lt;400,$E15="M")),1,0),IF($D16="70+",I15*0,I15*IF(OR(AND(I15&lt;100, $E15="W"), AND(I15&lt;400,$E15="M")),0.07,0.035)))),0)</f>
        <v>0</v>
      </c>
      <c r="J17" s="21">
        <f>IF(OR($E15="M",$E15="W"),IF($D16="u60",J15*IF(OR(AND(J15&lt;100, $E15="W"), AND(J15&lt;400,$E15="M")),0.07,0.035),IF($D16="60-69",J15*0.025*IF(OR(AND(J15&lt;100, $E15="W"), AND(J15&lt;400,$E15="M")),1,0),IF($D16="70+",J15*0,J15*IF(OR(AND(J15&lt;100, $E15="W"), AND(J15&lt;400,$E15="M")),0.07,0.035)))),0)</f>
        <v>0</v>
      </c>
      <c r="K17" s="21">
        <f t="shared" si="0"/>
        <v>0</v>
      </c>
      <c r="L17" s="21">
        <f>SUM(K16:K17)</f>
        <v>0</v>
      </c>
      <c r="M17" s="63"/>
      <c r="N17" s="70"/>
      <c r="O17" s="71"/>
    </row>
    <row r="18" spans="1:15" ht="14.4" thickTop="1" x14ac:dyDescent="0.25">
      <c r="A18" s="14"/>
      <c r="B18" s="15"/>
      <c r="C18" s="16"/>
      <c r="D18" s="16"/>
      <c r="E18" s="36" t="s">
        <v>21</v>
      </c>
      <c r="F18" s="37"/>
      <c r="G18" s="37"/>
      <c r="H18" s="37"/>
      <c r="I18" s="37"/>
      <c r="J18" s="37"/>
      <c r="K18" s="17">
        <f t="shared" si="0"/>
        <v>0</v>
      </c>
      <c r="L18" s="17">
        <f>IF(D19="70+",0,K18)</f>
        <v>0</v>
      </c>
      <c r="M18" s="61">
        <f>COUNTIF(F18:J18,"&gt;0")</f>
        <v>0</v>
      </c>
      <c r="N18" s="66"/>
      <c r="O18" s="67"/>
    </row>
    <row r="19" spans="1:15" ht="13.8" x14ac:dyDescent="0.25">
      <c r="A19" s="29"/>
      <c r="B19" s="30"/>
      <c r="C19" s="31"/>
      <c r="D19" s="31"/>
      <c r="E19" s="36"/>
      <c r="F19" s="17">
        <f>IF(OR($E18="M",$E18="W"),IF($D19="u60",F18*0.035*IF(OR(AND(F18&lt;100, $E18="W"), AND(F18&lt;400,$E18="M")),0,1),IF($D19="60-69",F18*0.025*IF(OR(AND(F18&lt;100, $E18="W"), AND(F18&lt;400,$E18="M")),0,1),IF($D19="70+",F18*0*IF(OR(AND(F18&lt;100, $E18="W"), AND(F18&lt;400,$E18="M")),0,1),F18*0.035*IF(OR(AND(F18&lt;100, $E18="W"), AND(F18&lt;400,$E18="M")),0,1)))),0)</f>
        <v>0</v>
      </c>
      <c r="G19" s="17">
        <f>IF(OR($E18="M",$E18="W"),IF($D19="u60",G18*0.035*IF(OR(AND(G18&lt;100, $E18="W"), AND(G18&lt;400,$E18="M")),0,1),IF($D19="60-69",G18*0.025*IF(OR(AND(G18&lt;100, $E18="W"), AND(G18&lt;400,$E18="M")),0,1),IF($D19="70+",G18*0*IF(OR(AND(G18&lt;100, $E18="W"), AND(G18&lt;400,$E18="M")),0,1),G18*0.035*IF(OR(AND(G18&lt;100, $E18="W"), AND(G18&lt;400,$E18="M")),0,1)))),0)</f>
        <v>0</v>
      </c>
      <c r="H19" s="17">
        <f>IF(OR($E18="M",$E18="W"),IF($D19="u60",H18*0.035*IF(OR(AND(H18&lt;100, $E18="W"), AND(H18&lt;400,$E18="M")),0,1),IF($D19="60-69",H18*0.025*IF(OR(AND(H18&lt;100, $E18="W"), AND(H18&lt;400,$E18="M")),0,1),IF($D19="70+",H18*0*IF(OR(AND(H18&lt;100, $E18="W"), AND(H18&lt;400,$E18="M")),0,1),H18*0.035*IF(OR(AND(H18&lt;100, $E18="W"), AND(H18&lt;400,$E18="M")),0,1)))),0)</f>
        <v>0</v>
      </c>
      <c r="I19" s="17">
        <f>IF(OR($E18="M",$E18="W"),IF($D19="u60",I18*0.035*IF(OR(AND(I18&lt;100, $E18="W"), AND(I18&lt;400,$E18="M")),0,1),IF($D19="60-69",I18*0.025*IF(OR(AND(I18&lt;100, $E18="W"), AND(I18&lt;400,$E18="M")),0,1),IF($D19="70+",I18*0*IF(OR(AND(I18&lt;100, $E18="W"), AND(I18&lt;400,$E18="M")),0,1),I18*0.035*IF(OR(AND(I18&lt;100, $E18="W"), AND(I18&lt;400,$E18="M")),0,1)))),0)</f>
        <v>0</v>
      </c>
      <c r="J19" s="17">
        <f>IF(OR($E18="M",$E18="W"),IF($D19="u60",J18*0.035*IF(OR(AND(J18&lt;100, $E18="W"), AND(J18&lt;400,$E18="M")),0,1),IF($D19="60-69",J18*0.025*IF(OR(AND(J18&lt;100, $E18="W"), AND(J18&lt;400,$E18="M")),0,1),IF($D19="70+",J18*0*IF(OR(AND(J18&lt;100, $E18="W"), AND(J18&lt;400,$E18="M")),0,1),J18*0.035*IF(OR(AND(J18&lt;100, $E18="W"), AND(J18&lt;400,$E18="M")),0,1)))),0)</f>
        <v>0</v>
      </c>
      <c r="K19" s="17">
        <f t="shared" si="0"/>
        <v>0</v>
      </c>
      <c r="L19" s="17"/>
      <c r="M19" s="62"/>
      <c r="N19" s="68"/>
      <c r="O19" s="69"/>
    </row>
    <row r="20" spans="1:15" ht="14.4" thickBot="1" x14ac:dyDescent="0.3">
      <c r="A20" s="18"/>
      <c r="B20" s="19"/>
      <c r="C20" s="20"/>
      <c r="D20" s="20"/>
      <c r="E20" s="36"/>
      <c r="F20" s="21">
        <f>IF(OR($E18="M",$E18="W"),IF($D19="u60",F18*IF(OR(AND(F18&lt;100, $E18="W"), AND(F18&lt;400,$E18="M")),0.07,0.035),IF($D19="60-69",F18*0.025*IF(OR(AND(F18&lt;100, $E18="W"), AND(F18&lt;400,$E18="M")),1,0),IF($D19="70+",F18*0,F18*IF(OR(AND(F18&lt;100, $E18="W"), AND(F18&lt;400,$E18="M")),0.07,0.035)))),0)</f>
        <v>0</v>
      </c>
      <c r="G20" s="21">
        <f>IF(OR($E18="M",$E18="W"),IF($D19="u60",G18*IF(OR(AND(G18&lt;100, $E18="W"), AND(G18&lt;400,$E18="M")),0.07,0.035),IF($D19="60-69",G18*0.025*IF(OR(AND(G18&lt;100, $E18="W"), AND(G18&lt;400,$E18="M")),1,0),IF($D19="70+",G18*0,G18*IF(OR(AND(G18&lt;100, $E18="W"), AND(G18&lt;400,$E18="M")),0.07,0.035)))),0)</f>
        <v>0</v>
      </c>
      <c r="H20" s="21">
        <f>IF(OR($E18="M",$E18="W"),IF($D19="u60",H18*IF(OR(AND(H18&lt;100, $E18="W"), AND(H18&lt;400,$E18="M")),0.07,0.035),IF($D19="60-69",H18*0.025*IF(OR(AND(H18&lt;100, $E18="W"), AND(H18&lt;400,$E18="M")),1,0),IF($D19="70+",H18*0,H18*IF(OR(AND(H18&lt;100, $E18="W"), AND(H18&lt;400,$E18="M")),0.07,0.035)))),0)</f>
        <v>0</v>
      </c>
      <c r="I20" s="21">
        <f>IF(OR($E18="M",$E18="W"),IF($D19="u60",I18*IF(OR(AND(I18&lt;100, $E18="W"), AND(I18&lt;400,$E18="M")),0.07,0.035),IF($D19="60-69",I18*0.025*IF(OR(AND(I18&lt;100, $E18="W"), AND(I18&lt;400,$E18="M")),1,0),IF($D19="70+",I18*0,I18*IF(OR(AND(I18&lt;100, $E18="W"), AND(I18&lt;400,$E18="M")),0.07,0.035)))),0)</f>
        <v>0</v>
      </c>
      <c r="J20" s="21">
        <f>IF(OR($E18="M",$E18="W"),IF($D19="u60",J18*IF(OR(AND(J18&lt;100, $E18="W"), AND(J18&lt;400,$E18="M")),0.07,0.035),IF($D19="60-69",J18*0.025*IF(OR(AND(J18&lt;100, $E18="W"), AND(J18&lt;400,$E18="M")),1,0),IF($D19="70+",J18*0,J18*IF(OR(AND(J18&lt;100, $E18="W"), AND(J18&lt;400,$E18="M")),0.07,0.035)))),0)</f>
        <v>0</v>
      </c>
      <c r="K20" s="21">
        <f t="shared" si="0"/>
        <v>0</v>
      </c>
      <c r="L20" s="21">
        <f>SUM(K19:K20)</f>
        <v>0</v>
      </c>
      <c r="M20" s="63"/>
      <c r="N20" s="70"/>
      <c r="O20" s="71"/>
    </row>
    <row r="21" spans="1:15" ht="14.4" thickTop="1" x14ac:dyDescent="0.25">
      <c r="A21" s="14"/>
      <c r="B21" s="15"/>
      <c r="C21" s="16"/>
      <c r="D21" s="16"/>
      <c r="E21" s="36" t="s">
        <v>21</v>
      </c>
      <c r="F21" s="37"/>
      <c r="G21" s="37"/>
      <c r="H21" s="37"/>
      <c r="I21" s="37"/>
      <c r="J21" s="37"/>
      <c r="K21" s="17">
        <f t="shared" si="0"/>
        <v>0</v>
      </c>
      <c r="L21" s="17">
        <f>IF(D22="70+",0,K21)</f>
        <v>0</v>
      </c>
      <c r="M21" s="61">
        <f>COUNTIF(F21:J21,"&gt;0")</f>
        <v>0</v>
      </c>
      <c r="N21" s="66"/>
      <c r="O21" s="67"/>
    </row>
    <row r="22" spans="1:15" ht="13.8" x14ac:dyDescent="0.25">
      <c r="A22" s="29"/>
      <c r="B22" s="30"/>
      <c r="C22" s="31"/>
      <c r="D22" s="31"/>
      <c r="E22" s="36"/>
      <c r="F22" s="17">
        <f>IF(OR($E21="M",$E21="W"),IF($D22="u60",F21*0.035*IF(OR(AND(F21&lt;100, $E21="W"), AND(F21&lt;400,$E21="M")),0,1),IF($D22="60-69",F21*0.025*IF(OR(AND(F21&lt;100, $E21="W"), AND(F21&lt;400,$E21="M")),0,1),IF($D22="70+",F21*0*IF(OR(AND(F21&lt;100, $E21="W"), AND(F21&lt;400,$E21="M")),0,1),F21*0.035*IF(OR(AND(F21&lt;100, $E21="W"), AND(F21&lt;400,$E21="M")),0,1)))),0)</f>
        <v>0</v>
      </c>
      <c r="G22" s="17">
        <f>IF(OR($E21="M",$E21="W"),IF($D22="u60",G21*0.035*IF(OR(AND(G21&lt;100, $E21="W"), AND(G21&lt;400,$E21="M")),0,1),IF($D22="60-69",G21*0.025*IF(OR(AND(G21&lt;100, $E21="W"), AND(G21&lt;400,$E21="M")),0,1),IF($D22="70+",G21*0*IF(OR(AND(G21&lt;100, $E21="W"), AND(G21&lt;400,$E21="M")),0,1),G21*0.035*IF(OR(AND(G21&lt;100, $E21="W"), AND(G21&lt;400,$E21="M")),0,1)))),0)</f>
        <v>0</v>
      </c>
      <c r="H22" s="17">
        <f>IF(OR($E21="M",$E21="W"),IF($D22="u60",H21*0.035*IF(OR(AND(H21&lt;100, $E21="W"), AND(H21&lt;400,$E21="M")),0,1),IF($D22="60-69",H21*0.025*IF(OR(AND(H21&lt;100, $E21="W"), AND(H21&lt;400,$E21="M")),0,1),IF($D22="70+",H21*0*IF(OR(AND(H21&lt;100, $E21="W"), AND(H21&lt;400,$E21="M")),0,1),H21*0.035*IF(OR(AND(H21&lt;100, $E21="W"), AND(H21&lt;400,$E21="M")),0,1)))),0)</f>
        <v>0</v>
      </c>
      <c r="I22" s="17">
        <f>IF(OR($E21="M",$E21="W"),IF($D22="u60",I21*0.035*IF(OR(AND(I21&lt;100, $E21="W"), AND(I21&lt;400,$E21="M")),0,1),IF($D22="60-69",I21*0.025*IF(OR(AND(I21&lt;100, $E21="W"), AND(I21&lt;400,$E21="M")),0,1),IF($D22="70+",I21*0*IF(OR(AND(I21&lt;100, $E21="W"), AND(I21&lt;400,$E21="M")),0,1),I21*0.035*IF(OR(AND(I21&lt;100, $E21="W"), AND(I21&lt;400,$E21="M")),0,1)))),0)</f>
        <v>0</v>
      </c>
      <c r="J22" s="17">
        <f>IF(OR($E21="M",$E21="W"),IF($D22="u60",J21*0.035*IF(OR(AND(J21&lt;100, $E21="W"), AND(J21&lt;400,$E21="M")),0,1),IF($D22="60-69",J21*0.025*IF(OR(AND(J21&lt;100, $E21="W"), AND(J21&lt;400,$E21="M")),0,1),IF($D22="70+",J21*0*IF(OR(AND(J21&lt;100, $E21="W"), AND(J21&lt;400,$E21="M")),0,1),J21*0.035*IF(OR(AND(J21&lt;100, $E21="W"), AND(J21&lt;400,$E21="M")),0,1)))),0)</f>
        <v>0</v>
      </c>
      <c r="K22" s="17">
        <f t="shared" si="0"/>
        <v>0</v>
      </c>
      <c r="L22" s="17"/>
      <c r="M22" s="62"/>
      <c r="N22" s="68"/>
      <c r="O22" s="69"/>
    </row>
    <row r="23" spans="1:15" ht="14.4" thickBot="1" x14ac:dyDescent="0.3">
      <c r="A23" s="18"/>
      <c r="B23" s="19"/>
      <c r="C23" s="20"/>
      <c r="D23" s="20"/>
      <c r="E23" s="36"/>
      <c r="F23" s="21">
        <f>IF(OR($E21="M",$E21="W"),IF($D22="u60",F21*IF(OR(AND(F21&lt;100, $E21="W"), AND(F21&lt;400,$E21="M")),0.07,0.035),IF($D22="60-69",F21*0.025*IF(OR(AND(F21&lt;100, $E21="W"), AND(F21&lt;400,$E21="M")),1,0),IF($D22="70+",F21*0,F21*IF(OR(AND(F21&lt;100, $E21="W"), AND(F21&lt;400,$E21="M")),0.07,0.035)))),0)</f>
        <v>0</v>
      </c>
      <c r="G23" s="21">
        <f>IF(OR($E21="M",$E21="W"),IF($D22="u60",G21*IF(OR(AND(G21&lt;100, $E21="W"), AND(G21&lt;400,$E21="M")),0.07,0.035),IF($D22="60-69",G21*0.025*IF(OR(AND(G21&lt;100, $E21="W"), AND(G21&lt;400,$E21="M")),1,0),IF($D22="70+",G21*0,G21*IF(OR(AND(G21&lt;100, $E21="W"), AND(G21&lt;400,$E21="M")),0.07,0.035)))),0)</f>
        <v>0</v>
      </c>
      <c r="H23" s="21">
        <f>IF(OR($E21="M",$E21="W"),IF($D22="u60",H21*IF(OR(AND(H21&lt;100, $E21="W"), AND(H21&lt;400,$E21="M")),0.07,0.035),IF($D22="60-69",H21*0.025*IF(OR(AND(H21&lt;100, $E21="W"), AND(H21&lt;400,$E21="M")),1,0),IF($D22="70+",H21*0,H21*IF(OR(AND(H21&lt;100, $E21="W"), AND(H21&lt;400,$E21="M")),0.07,0.035)))),0)</f>
        <v>0</v>
      </c>
      <c r="I23" s="21">
        <f>IF(OR($E21="M",$E21="W"),IF($D22="u60",I21*IF(OR(AND(I21&lt;100, $E21="W"), AND(I21&lt;400,$E21="M")),0.07,0.035),IF($D22="60-69",I21*0.025*IF(OR(AND(I21&lt;100, $E21="W"), AND(I21&lt;400,$E21="M")),1,0),IF($D22="70+",I21*0,I21*IF(OR(AND(I21&lt;100, $E21="W"), AND(I21&lt;400,$E21="M")),0.07,0.035)))),0)</f>
        <v>0</v>
      </c>
      <c r="J23" s="21">
        <f>IF(OR($E21="M",$E21="W"),IF($D22="u60",J21*IF(OR(AND(J21&lt;100, $E21="W"), AND(J21&lt;400,$E21="M")),0.07,0.035),IF($D22="60-69",J21*0.025*IF(OR(AND(J21&lt;100, $E21="W"), AND(J21&lt;400,$E21="M")),1,0),IF($D22="70+",J21*0,J21*IF(OR(AND(J21&lt;100, $E21="W"), AND(J21&lt;400,$E21="M")),0.07,0.035)))),0)</f>
        <v>0</v>
      </c>
      <c r="K23" s="21">
        <f t="shared" si="0"/>
        <v>0</v>
      </c>
      <c r="L23" s="21">
        <f>SUM(K22:K23)</f>
        <v>0</v>
      </c>
      <c r="M23" s="63"/>
      <c r="N23" s="70"/>
      <c r="O23" s="71"/>
    </row>
    <row r="24" spans="1:15" ht="14.4" thickTop="1" x14ac:dyDescent="0.25">
      <c r="A24" s="14"/>
      <c r="B24" s="15"/>
      <c r="C24" s="16"/>
      <c r="D24" s="16"/>
      <c r="E24" s="36" t="s">
        <v>21</v>
      </c>
      <c r="F24" s="37"/>
      <c r="G24" s="37"/>
      <c r="H24" s="37"/>
      <c r="I24" s="37"/>
      <c r="J24" s="37"/>
      <c r="K24" s="17">
        <f t="shared" si="0"/>
        <v>0</v>
      </c>
      <c r="L24" s="17">
        <f>IF(D25="70+",0,K24)</f>
        <v>0</v>
      </c>
      <c r="M24" s="61">
        <f>COUNTIF(F24:J24,"&gt;0")</f>
        <v>0</v>
      </c>
      <c r="N24" s="66"/>
      <c r="O24" s="67"/>
    </row>
    <row r="25" spans="1:15" ht="13.8" x14ac:dyDescent="0.25">
      <c r="A25" s="29"/>
      <c r="B25" s="30"/>
      <c r="C25" s="31"/>
      <c r="D25" s="31"/>
      <c r="E25" s="36"/>
      <c r="F25" s="17">
        <f>IF(OR($E24="M",$E24="W"),IF($D25="u60",F24*0.035*IF(OR(AND(F24&lt;100, $E24="W"), AND(F24&lt;400,$E24="M")),0,1),IF($D25="60-69",F24*0.025*IF(OR(AND(F24&lt;100, $E24="W"), AND(F24&lt;400,$E24="M")),0,1),IF($D25="70+",F24*0*IF(OR(AND(F24&lt;100, $E24="W"), AND(F24&lt;400,$E24="M")),0,1),F24*0.035*IF(OR(AND(F24&lt;100, $E24="W"), AND(F24&lt;400,$E24="M")),0,1)))),0)</f>
        <v>0</v>
      </c>
      <c r="G25" s="17">
        <f>IF(OR($E24="M",$E24="W"),IF($D25="u60",G24*0.035*IF(OR(AND(G24&lt;100, $E24="W"), AND(G24&lt;400,$E24="M")),0,1),IF($D25="60-69",G24*0.025*IF(OR(AND(G24&lt;100, $E24="W"), AND(G24&lt;400,$E24="M")),0,1),IF($D25="70+",G24*0*IF(OR(AND(G24&lt;100, $E24="W"), AND(G24&lt;400,$E24="M")),0,1),G24*0.035*IF(OR(AND(G24&lt;100, $E24="W"), AND(G24&lt;400,$E24="M")),0,1)))),0)</f>
        <v>0</v>
      </c>
      <c r="H25" s="17">
        <f>IF(OR($E24="M",$E24="W"),IF($D25="u60",H24*0.035*IF(OR(AND(H24&lt;100, $E24="W"), AND(H24&lt;400,$E24="M")),0,1),IF($D25="60-69",H24*0.025*IF(OR(AND(H24&lt;100, $E24="W"), AND(H24&lt;400,$E24="M")),0,1),IF($D25="70+",H24*0*IF(OR(AND(H24&lt;100, $E24="W"), AND(H24&lt;400,$E24="M")),0,1),H24*0.035*IF(OR(AND(H24&lt;100, $E24="W"), AND(H24&lt;400,$E24="M")),0,1)))),0)</f>
        <v>0</v>
      </c>
      <c r="I25" s="17">
        <f>IF(OR($E24="M",$E24="W"),IF($D25="u60",I24*0.035*IF(OR(AND(I24&lt;100, $E24="W"), AND(I24&lt;400,$E24="M")),0,1),IF($D25="60-69",I24*0.025*IF(OR(AND(I24&lt;100, $E24="W"), AND(I24&lt;400,$E24="M")),0,1),IF($D25="70+",I24*0*IF(OR(AND(I24&lt;100, $E24="W"), AND(I24&lt;400,$E24="M")),0,1),I24*0.035*IF(OR(AND(I24&lt;100, $E24="W"), AND(I24&lt;400,$E24="M")),0,1)))),0)</f>
        <v>0</v>
      </c>
      <c r="J25" s="17">
        <f>IF(OR($E24="M",$E24="W"),IF($D25="u60",J24*0.035*IF(OR(AND(J24&lt;100, $E24="W"), AND(J24&lt;400,$E24="M")),0,1),IF($D25="60-69",J24*0.025*IF(OR(AND(J24&lt;100, $E24="W"), AND(J24&lt;400,$E24="M")),0,1),IF($D25="70+",J24*0*IF(OR(AND(J24&lt;100, $E24="W"), AND(J24&lt;400,$E24="M")),0,1),J24*0.035*IF(OR(AND(J24&lt;100, $E24="W"), AND(J24&lt;400,$E24="M")),0,1)))),0)</f>
        <v>0</v>
      </c>
      <c r="K25" s="17">
        <f t="shared" si="0"/>
        <v>0</v>
      </c>
      <c r="L25" s="17"/>
      <c r="M25" s="62"/>
      <c r="N25" s="68"/>
      <c r="O25" s="69"/>
    </row>
    <row r="26" spans="1:15" ht="14.4" thickBot="1" x14ac:dyDescent="0.3">
      <c r="A26" s="18"/>
      <c r="B26" s="19"/>
      <c r="C26" s="20"/>
      <c r="D26" s="20"/>
      <c r="E26" s="36"/>
      <c r="F26" s="21">
        <f>IF(OR($E24="M",$E24="W"),IF($D25="u60",F24*IF(OR(AND(F24&lt;100, $E24="W"), AND(F24&lt;400,$E24="M")),0.07,0.035),IF($D25="60-69",F24*0.025*IF(OR(AND(F24&lt;100, $E24="W"), AND(F24&lt;400,$E24="M")),1,0),IF($D25="70+",F24*0,F24*IF(OR(AND(F24&lt;100, $E24="W"), AND(F24&lt;400,$E24="M")),0.07,0.035)))),0)</f>
        <v>0</v>
      </c>
      <c r="G26" s="21">
        <f>IF(OR($E24="M",$E24="W"),IF($D25="u60",G24*IF(OR(AND(G24&lt;100, $E24="W"), AND(G24&lt;400,$E24="M")),0.07,0.035),IF($D25="60-69",G24*0.025*IF(OR(AND(G24&lt;100, $E24="W"), AND(G24&lt;400,$E24="M")),1,0),IF($D25="70+",G24*0,G24*IF(OR(AND(G24&lt;100, $E24="W"), AND(G24&lt;400,$E24="M")),0.07,0.035)))),0)</f>
        <v>0</v>
      </c>
      <c r="H26" s="21">
        <f>IF(OR($E24="M",$E24="W"),IF($D25="u60",H24*IF(OR(AND(H24&lt;100, $E24="W"), AND(H24&lt;400,$E24="M")),0.07,0.035),IF($D25="60-69",H24*0.025*IF(OR(AND(H24&lt;100, $E24="W"), AND(H24&lt;400,$E24="M")),1,0),IF($D25="70+",H24*0,H24*IF(OR(AND(H24&lt;100, $E24="W"), AND(H24&lt;400,$E24="M")),0.07,0.035)))),0)</f>
        <v>0</v>
      </c>
      <c r="I26" s="21">
        <f>IF(OR($E24="M",$E24="W"),IF($D25="u60",I24*IF(OR(AND(I24&lt;100, $E24="W"), AND(I24&lt;400,$E24="M")),0.07,0.035),IF($D25="60-69",I24*0.025*IF(OR(AND(I24&lt;100, $E24="W"), AND(I24&lt;400,$E24="M")),1,0),IF($D25="70+",I24*0,I24*IF(OR(AND(I24&lt;100, $E24="W"), AND(I24&lt;400,$E24="M")),0.07,0.035)))),0)</f>
        <v>0</v>
      </c>
      <c r="J26" s="21">
        <f>IF(OR($E24="M",$E24="W"),IF($D25="u60",J24*IF(OR(AND(J24&lt;100, $E24="W"), AND(J24&lt;400,$E24="M")),0.07,0.035),IF($D25="60-69",J24*0.025*IF(OR(AND(J24&lt;100, $E24="W"), AND(J24&lt;400,$E24="M")),1,0),IF($D25="70+",J24*0,J24*IF(OR(AND(J24&lt;100, $E24="W"), AND(J24&lt;400,$E24="M")),0.07,0.035)))),0)</f>
        <v>0</v>
      </c>
      <c r="K26" s="21">
        <f t="shared" si="0"/>
        <v>0</v>
      </c>
      <c r="L26" s="21">
        <f>SUM(K25:K26)</f>
        <v>0</v>
      </c>
      <c r="M26" s="63"/>
      <c r="N26" s="70"/>
      <c r="O26" s="71"/>
    </row>
    <row r="27" spans="1:15" ht="14.4" thickTop="1" x14ac:dyDescent="0.25">
      <c r="A27" s="14"/>
      <c r="B27" s="15"/>
      <c r="C27" s="16"/>
      <c r="D27" s="16"/>
      <c r="E27" s="36" t="s">
        <v>21</v>
      </c>
      <c r="F27" s="37"/>
      <c r="G27" s="37"/>
      <c r="H27" s="37"/>
      <c r="I27" s="37"/>
      <c r="J27" s="37"/>
      <c r="K27" s="17">
        <f t="shared" si="0"/>
        <v>0</v>
      </c>
      <c r="L27" s="17">
        <f>IF(D28="70+",0,K27)</f>
        <v>0</v>
      </c>
      <c r="M27" s="61">
        <f>COUNTIF(F27:J27,"&gt;0")</f>
        <v>0</v>
      </c>
      <c r="N27" s="66"/>
      <c r="O27" s="67"/>
    </row>
    <row r="28" spans="1:15" ht="13.8" x14ac:dyDescent="0.25">
      <c r="A28" s="29"/>
      <c r="B28" s="30"/>
      <c r="C28" s="31"/>
      <c r="D28" s="31"/>
      <c r="E28" s="36"/>
      <c r="F28" s="17">
        <f>IF(OR($E27="M",$E27="W"),IF($D28="u60",F27*0.035*IF(OR(AND(F27&lt;100, $E27="W"), AND(F27&lt;400,$E27="M")),0,1),IF($D28="60-69",F27*0.025*IF(OR(AND(F27&lt;100, $E27="W"), AND(F27&lt;400,$E27="M")),0,1),IF($D28="70+",F27*0*IF(OR(AND(F27&lt;100, $E27="W"), AND(F27&lt;400,$E27="M")),0,1),F27*0.035*IF(OR(AND(F27&lt;100, $E27="W"), AND(F27&lt;400,$E27="M")),0,1)))),0)</f>
        <v>0</v>
      </c>
      <c r="G28" s="17">
        <f>IF(OR($E27="M",$E27="W"),IF($D28="u60",G27*0.035*IF(OR(AND(G27&lt;100, $E27="W"), AND(G27&lt;400,$E27="M")),0,1),IF($D28="60-69",G27*0.025*IF(OR(AND(G27&lt;100, $E27="W"), AND(G27&lt;400,$E27="M")),0,1),IF($D28="70+",G27*0*IF(OR(AND(G27&lt;100, $E27="W"), AND(G27&lt;400,$E27="M")),0,1),G27*0.035*IF(OR(AND(G27&lt;100, $E27="W"), AND(G27&lt;400,$E27="M")),0,1)))),0)</f>
        <v>0</v>
      </c>
      <c r="H28" s="17">
        <f>IF(OR($E27="M",$E27="W"),IF($D28="u60",H27*0.035*IF(OR(AND(H27&lt;100, $E27="W"), AND(H27&lt;400,$E27="M")),0,1),IF($D28="60-69",H27*0.025*IF(OR(AND(H27&lt;100, $E27="W"), AND(H27&lt;400,$E27="M")),0,1),IF($D28="70+",H27*0*IF(OR(AND(H27&lt;100, $E27="W"), AND(H27&lt;400,$E27="M")),0,1),H27*0.035*IF(OR(AND(H27&lt;100, $E27="W"), AND(H27&lt;400,$E27="M")),0,1)))),0)</f>
        <v>0</v>
      </c>
      <c r="I28" s="17">
        <f>IF(OR($E27="M",$E27="W"),IF($D28="u60",I27*0.035*IF(OR(AND(I27&lt;100, $E27="W"), AND(I27&lt;400,$E27="M")),0,1),IF($D28="60-69",I27*0.025*IF(OR(AND(I27&lt;100, $E27="W"), AND(I27&lt;400,$E27="M")),0,1),IF($D28="70+",I27*0*IF(OR(AND(I27&lt;100, $E27="W"), AND(I27&lt;400,$E27="M")),0,1),I27*0.035*IF(OR(AND(I27&lt;100, $E27="W"), AND(I27&lt;400,$E27="M")),0,1)))),0)</f>
        <v>0</v>
      </c>
      <c r="J28" s="17">
        <f>IF(OR($E27="M",$E27="W"),IF($D28="u60",J27*0.035*IF(OR(AND(J27&lt;100, $E27="W"), AND(J27&lt;400,$E27="M")),0,1),IF($D28="60-69",J27*0.025*IF(OR(AND(J27&lt;100, $E27="W"), AND(J27&lt;400,$E27="M")),0,1),IF($D28="70+",J27*0*IF(OR(AND(J27&lt;100, $E27="W"), AND(J27&lt;400,$E27="M")),0,1),J27*0.035*IF(OR(AND(J27&lt;100, $E27="W"), AND(J27&lt;400,$E27="M")),0,1)))),0)</f>
        <v>0</v>
      </c>
      <c r="K28" s="17">
        <f t="shared" si="0"/>
        <v>0</v>
      </c>
      <c r="L28" s="17"/>
      <c r="M28" s="62"/>
      <c r="N28" s="68"/>
      <c r="O28" s="69"/>
    </row>
    <row r="29" spans="1:15" ht="14.4" thickBot="1" x14ac:dyDescent="0.3">
      <c r="A29" s="18"/>
      <c r="B29" s="19"/>
      <c r="C29" s="20"/>
      <c r="D29" s="20"/>
      <c r="E29" s="36"/>
      <c r="F29" s="21">
        <f>IF(OR($E27="M",$E27="W"),IF($D28="u60",F27*IF(OR(AND(F27&lt;100, $E27="W"), AND(F27&lt;400,$E27="M")),0.07,0.035),IF($D28="60-69",F27*0.025*IF(OR(AND(F27&lt;100, $E27="W"), AND(F27&lt;400,$E27="M")),1,0),IF($D28="70+",F27*0,F27*IF(OR(AND(F27&lt;100, $E27="W"), AND(F27&lt;400,$E27="M")),0.07,0.035)))),0)</f>
        <v>0</v>
      </c>
      <c r="G29" s="21">
        <f>IF(OR($E27="M",$E27="W"),IF($D28="u60",G27*IF(OR(AND(G27&lt;100, $E27="W"), AND(G27&lt;400,$E27="M")),0.07,0.035),IF($D28="60-69",G27*0.025*IF(OR(AND(G27&lt;100, $E27="W"), AND(G27&lt;400,$E27="M")),1,0),IF($D28="70+",G27*0,G27*IF(OR(AND(G27&lt;100, $E27="W"), AND(G27&lt;400,$E27="M")),0.07,0.035)))),0)</f>
        <v>0</v>
      </c>
      <c r="H29" s="21">
        <f>IF(OR($E27="M",$E27="W"),IF($D28="u60",H27*IF(OR(AND(H27&lt;100, $E27="W"), AND(H27&lt;400,$E27="M")),0.07,0.035),IF($D28="60-69",H27*0.025*IF(OR(AND(H27&lt;100, $E27="W"), AND(H27&lt;400,$E27="M")),1,0),IF($D28="70+",H27*0,H27*IF(OR(AND(H27&lt;100, $E27="W"), AND(H27&lt;400,$E27="M")),0.07,0.035)))),0)</f>
        <v>0</v>
      </c>
      <c r="I29" s="21">
        <f>IF(OR($E27="M",$E27="W"),IF($D28="u60",I27*IF(OR(AND(I27&lt;100, $E27="W"), AND(I27&lt;400,$E27="M")),0.07,0.035),IF($D28="60-69",I27*0.025*IF(OR(AND(I27&lt;100, $E27="W"), AND(I27&lt;400,$E27="M")),1,0),IF($D28="70+",I27*0,I27*IF(OR(AND(I27&lt;100, $E27="W"), AND(I27&lt;400,$E27="M")),0.07,0.035)))),0)</f>
        <v>0</v>
      </c>
      <c r="J29" s="21">
        <f>IF(OR($E27="M",$E27="W"),IF($D28="u60",J27*IF(OR(AND(J27&lt;100, $E27="W"), AND(J27&lt;400,$E27="M")),0.07,0.035),IF($D28="60-69",J27*0.025*IF(OR(AND(J27&lt;100, $E27="W"), AND(J27&lt;400,$E27="M")),1,0),IF($D28="70+",J27*0,J27*IF(OR(AND(J27&lt;100, $E27="W"), AND(J27&lt;400,$E27="M")),0.07,0.035)))),0)</f>
        <v>0</v>
      </c>
      <c r="K29" s="21">
        <f t="shared" si="0"/>
        <v>0</v>
      </c>
      <c r="L29" s="21">
        <f>SUM(K28:K29)</f>
        <v>0</v>
      </c>
      <c r="M29" s="63"/>
      <c r="N29" s="70"/>
      <c r="O29" s="71"/>
    </row>
    <row r="30" spans="1:15" ht="14.4" thickTop="1" x14ac:dyDescent="0.25">
      <c r="A30" s="14"/>
      <c r="B30" s="15"/>
      <c r="C30" s="16"/>
      <c r="D30" s="16"/>
      <c r="E30" s="36" t="s">
        <v>21</v>
      </c>
      <c r="F30" s="37"/>
      <c r="G30" s="37"/>
      <c r="H30" s="37"/>
      <c r="I30" s="37"/>
      <c r="J30" s="37"/>
      <c r="K30" s="17">
        <f t="shared" si="0"/>
        <v>0</v>
      </c>
      <c r="L30" s="17">
        <f>IF(D31="70+",0,K30)</f>
        <v>0</v>
      </c>
      <c r="M30" s="61">
        <f>COUNTIF(F30:J30,"&gt;0")</f>
        <v>0</v>
      </c>
      <c r="N30" s="66"/>
      <c r="O30" s="67"/>
    </row>
    <row r="31" spans="1:15" ht="13.8" x14ac:dyDescent="0.25">
      <c r="A31" s="29"/>
      <c r="B31" s="30"/>
      <c r="C31" s="31"/>
      <c r="D31" s="31"/>
      <c r="E31" s="36"/>
      <c r="F31" s="17">
        <f>IF(OR($E30="M",$E30="W"),IF($D31="u60",F30*0.035*IF(OR(AND(F30&lt;100, $E30="W"), AND(F30&lt;400,$E30="M")),0,1),IF($D31="60-69",F30*0.025*IF(OR(AND(F30&lt;100, $E30="W"), AND(F30&lt;400,$E30="M")),0,1),IF($D31="70+",F30*0*IF(OR(AND(F30&lt;100, $E30="W"), AND(F30&lt;400,$E30="M")),0,1),F30*0.035*IF(OR(AND(F30&lt;100, $E30="W"), AND(F30&lt;400,$E30="M")),0,1)))),0)</f>
        <v>0</v>
      </c>
      <c r="G31" s="17">
        <f>IF(OR($E30="M",$E30="W"),IF($D31="u60",G30*0.035*IF(OR(AND(G30&lt;100, $E30="W"), AND(G30&lt;400,$E30="M")),0,1),IF($D31="60-69",G30*0.025*IF(OR(AND(G30&lt;100, $E30="W"), AND(G30&lt;400,$E30="M")),0,1),IF($D31="70+",G30*0*IF(OR(AND(G30&lt;100, $E30="W"), AND(G30&lt;400,$E30="M")),0,1),G30*0.035*IF(OR(AND(G30&lt;100, $E30="W"), AND(G30&lt;400,$E30="M")),0,1)))),0)</f>
        <v>0</v>
      </c>
      <c r="H31" s="17">
        <f>IF(OR($E30="M",$E30="W"),IF($D31="u60",H30*0.035*IF(OR(AND(H30&lt;100, $E30="W"), AND(H30&lt;400,$E30="M")),0,1),IF($D31="60-69",H30*0.025*IF(OR(AND(H30&lt;100, $E30="W"), AND(H30&lt;400,$E30="M")),0,1),IF($D31="70+",H30*0*IF(OR(AND(H30&lt;100, $E30="W"), AND(H30&lt;400,$E30="M")),0,1),H30*0.035*IF(OR(AND(H30&lt;100, $E30="W"), AND(H30&lt;400,$E30="M")),0,1)))),0)</f>
        <v>0</v>
      </c>
      <c r="I31" s="17">
        <f>IF(OR($E30="M",$E30="W"),IF($D31="u60",I30*0.035*IF(OR(AND(I30&lt;100, $E30="W"), AND(I30&lt;400,$E30="M")),0,1),IF($D31="60-69",I30*0.025*IF(OR(AND(I30&lt;100, $E30="W"), AND(I30&lt;400,$E30="M")),0,1),IF($D31="70+",I30*0*IF(OR(AND(I30&lt;100, $E30="W"), AND(I30&lt;400,$E30="M")),0,1),I30*0.035*IF(OR(AND(I30&lt;100, $E30="W"), AND(I30&lt;400,$E30="M")),0,1)))),0)</f>
        <v>0</v>
      </c>
      <c r="J31" s="17">
        <f>IF(OR($E30="M",$E30="W"),IF($D31="u60",J30*0.035*IF(OR(AND(J30&lt;100, $E30="W"), AND(J30&lt;400,$E30="M")),0,1),IF($D31="60-69",J30*0.025*IF(OR(AND(J30&lt;100, $E30="W"), AND(J30&lt;400,$E30="M")),0,1),IF($D31="70+",J30*0*IF(OR(AND(J30&lt;100, $E30="W"), AND(J30&lt;400,$E30="M")),0,1),J30*0.035*IF(OR(AND(J30&lt;100, $E30="W"), AND(J30&lt;400,$E30="M")),0,1)))),0)</f>
        <v>0</v>
      </c>
      <c r="K31" s="17">
        <f t="shared" si="0"/>
        <v>0</v>
      </c>
      <c r="L31" s="17"/>
      <c r="M31" s="62"/>
      <c r="N31" s="68"/>
      <c r="O31" s="69"/>
    </row>
    <row r="32" spans="1:15" ht="14.4" thickBot="1" x14ac:dyDescent="0.3">
      <c r="A32" s="18"/>
      <c r="B32" s="19"/>
      <c r="C32" s="20"/>
      <c r="D32" s="20"/>
      <c r="E32" s="36"/>
      <c r="F32" s="21">
        <f>IF(OR($E30="M",$E30="W"),IF($D31="u60",F30*IF(OR(AND(F30&lt;100, $E30="W"), AND(F30&lt;400,$E30="M")),0.07,0.035),IF($D31="60-69",F30*0.025*IF(OR(AND(F30&lt;100, $E30="W"), AND(F30&lt;400,$E30="M")),1,0),IF($D31="70+",F30*0,F30*IF(OR(AND(F30&lt;100, $E30="W"), AND(F30&lt;400,$E30="M")),0.07,0.035)))),0)</f>
        <v>0</v>
      </c>
      <c r="G32" s="21">
        <f>IF(OR($E30="M",$E30="W"),IF($D31="u60",G30*IF(OR(AND(G30&lt;100, $E30="W"), AND(G30&lt;400,$E30="M")),0.07,0.035),IF($D31="60-69",G30*0.025*IF(OR(AND(G30&lt;100, $E30="W"), AND(G30&lt;400,$E30="M")),1,0),IF($D31="70+",G30*0,G30*IF(OR(AND(G30&lt;100, $E30="W"), AND(G30&lt;400,$E30="M")),0.07,0.035)))),0)</f>
        <v>0</v>
      </c>
      <c r="H32" s="21">
        <f>IF(OR($E30="M",$E30="W"),IF($D31="u60",H30*IF(OR(AND(H30&lt;100, $E30="W"), AND(H30&lt;400,$E30="M")),0.07,0.035),IF($D31="60-69",H30*0.025*IF(OR(AND(H30&lt;100, $E30="W"), AND(H30&lt;400,$E30="M")),1,0),IF($D31="70+",H30*0,H30*IF(OR(AND(H30&lt;100, $E30="W"), AND(H30&lt;400,$E30="M")),0.07,0.035)))),0)</f>
        <v>0</v>
      </c>
      <c r="I32" s="21">
        <f>IF(OR($E30="M",$E30="W"),IF($D31="u60",I30*IF(OR(AND(I30&lt;100, $E30="W"), AND(I30&lt;400,$E30="M")),0.07,0.035),IF($D31="60-69",I30*0.025*IF(OR(AND(I30&lt;100, $E30="W"), AND(I30&lt;400,$E30="M")),1,0),IF($D31="70+",I30*0,I30*IF(OR(AND(I30&lt;100, $E30="W"), AND(I30&lt;400,$E30="M")),0.07,0.035)))),0)</f>
        <v>0</v>
      </c>
      <c r="J32" s="21">
        <f>IF(OR($E30="M",$E30="W"),IF($D31="u60",J30*IF(OR(AND(J30&lt;100, $E30="W"), AND(J30&lt;400,$E30="M")),0.07,0.035),IF($D31="60-69",J30*0.025*IF(OR(AND(J30&lt;100, $E30="W"), AND(J30&lt;400,$E30="M")),1,0),IF($D31="70+",J30*0,J30*IF(OR(AND(J30&lt;100, $E30="W"), AND(J30&lt;400,$E30="M")),0.07,0.035)))),0)</f>
        <v>0</v>
      </c>
      <c r="K32" s="21">
        <f t="shared" si="0"/>
        <v>0</v>
      </c>
      <c r="L32" s="21">
        <f>SUM(K31:K32)</f>
        <v>0</v>
      </c>
      <c r="M32" s="63"/>
      <c r="N32" s="70"/>
      <c r="O32" s="71"/>
    </row>
    <row r="33" spans="1:15" ht="14.4" thickTop="1" x14ac:dyDescent="0.25">
      <c r="A33" s="22"/>
      <c r="B33" s="22"/>
      <c r="C33" s="22"/>
      <c r="D33" s="22"/>
      <c r="E33" s="22"/>
      <c r="F33" s="22"/>
      <c r="G33" s="77" t="s">
        <v>13</v>
      </c>
      <c r="H33" s="77"/>
      <c r="I33" s="28" t="s">
        <v>18</v>
      </c>
      <c r="J33" s="58">
        <f>Page08!J33 + COUNTA(B10,B13,B16,B19,B22,B26,B25,B26,B28,B31)</f>
        <v>0</v>
      </c>
      <c r="K33" s="27">
        <f>Page08!K33 + K9+K12+K15+K18+K21+K24+K27+K30</f>
        <v>0</v>
      </c>
      <c r="L33" s="24">
        <f>SUM(L9,L12,L15,L18,L21,L24,L27,L30)</f>
        <v>0</v>
      </c>
      <c r="M33" s="22" t="s">
        <v>12</v>
      </c>
      <c r="N33" s="25"/>
    </row>
    <row r="34" spans="1:15" ht="13.8" x14ac:dyDescent="0.25">
      <c r="A34" s="22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3">
        <f>Page08!L34 +L11+L14+L17+L20+L23+L26+L29+L32</f>
        <v>0</v>
      </c>
      <c r="M34" s="22" t="s">
        <v>50</v>
      </c>
      <c r="N34" s="26"/>
    </row>
    <row r="35" spans="1:15" ht="13.8" x14ac:dyDescent="0.25">
      <c r="A35" s="22"/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</row>
    <row r="36" spans="1:15" ht="13.8" x14ac:dyDescent="0.25">
      <c r="A36" s="72" t="s">
        <v>65</v>
      </c>
      <c r="B36" s="72"/>
      <c r="C36" s="73"/>
      <c r="D36" s="73"/>
      <c r="E36" s="73"/>
      <c r="F36" s="73"/>
      <c r="G36" s="73"/>
      <c r="H36" s="54" t="s">
        <v>66</v>
      </c>
      <c r="I36" s="73"/>
      <c r="J36" s="73"/>
      <c r="K36" s="73"/>
      <c r="L36" s="73"/>
      <c r="M36" s="22"/>
      <c r="N36" s="22"/>
      <c r="O36" s="22"/>
    </row>
    <row r="37" spans="1:15" ht="13.8" x14ac:dyDescent="0.25">
      <c r="A37" s="22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</row>
  </sheetData>
  <sheetProtection algorithmName="SHA-512" hashValue="dit9iHFniQL/KVxMUHZ09LZ/OOZ9UHi9HaLwjjZEiparTjjwJbfP5jvochdyJwWG4cgQCHNGNA9Ya0Muqo0hMA==" saltValue="TaqN00Xjwvit1As4MJ9ItA==" spinCount="100000" sheet="1" objects="1" scenarios="1" selectLockedCells="1"/>
  <mergeCells count="35">
    <mergeCell ref="N32:O32"/>
    <mergeCell ref="G33:H33"/>
    <mergeCell ref="A36:B36"/>
    <mergeCell ref="C36:G36"/>
    <mergeCell ref="I36:L36"/>
    <mergeCell ref="N31:O31"/>
    <mergeCell ref="N20:O20"/>
    <mergeCell ref="N21:O21"/>
    <mergeCell ref="N22:O22"/>
    <mergeCell ref="N23:O23"/>
    <mergeCell ref="N24:O24"/>
    <mergeCell ref="N25:O25"/>
    <mergeCell ref="N26:O26"/>
    <mergeCell ref="N27:O27"/>
    <mergeCell ref="N28:O28"/>
    <mergeCell ref="N29:O29"/>
    <mergeCell ref="N30:O30"/>
    <mergeCell ref="N19:O19"/>
    <mergeCell ref="A6:O6"/>
    <mergeCell ref="N9:O9"/>
    <mergeCell ref="N10:O10"/>
    <mergeCell ref="N11:O11"/>
    <mergeCell ref="N12:O12"/>
    <mergeCell ref="N13:O13"/>
    <mergeCell ref="N14:O14"/>
    <mergeCell ref="N15:O15"/>
    <mergeCell ref="N16:O16"/>
    <mergeCell ref="N17:O17"/>
    <mergeCell ref="N18:O18"/>
    <mergeCell ref="G1:I1"/>
    <mergeCell ref="AY1:AZ1"/>
    <mergeCell ref="G2:I2"/>
    <mergeCell ref="I4:K4"/>
    <mergeCell ref="C5:F5"/>
    <mergeCell ref="G5:H5"/>
  </mergeCells>
  <dataValidations count="5">
    <dataValidation allowBlank="1" showInputMessage="1" showErrorMessage="1" errorTitle="Age Group" error="Please enter U60 if Employee is less than 60 years old. Or Enter B67 if he/she is between 60 and 70 years old. Or Enter 70+ if he/she is 70 years or over" promptTitle="Age Group" sqref="E10:E11 E13:E14 E16:E17 E19:E20 E22:E23 E25:E26 E28:E29 E31:E32" xr:uid="{00000000-0002-0000-0900-000000000000}"/>
    <dataValidation type="list" allowBlank="1" showInputMessage="1" showErrorMessage="1" errorTitle="Age Group" error="Please enter U60 if Employee is less than 60 years old. Or Enter B67 if he/she is between 60 and 70 years old. Or Enter 70+ if he/she is 70 years or over" promptTitle="Age Group" sqref="D10 D28 D25 D22 D19 D16 D13 D31" xr:uid="{00000000-0002-0000-0900-000001000000}">
      <formula1>$AY$2:$AY$4</formula1>
    </dataValidation>
    <dataValidation type="list" allowBlank="1" showInputMessage="1" showErrorMessage="1" sqref="E9 E12 E15 E18 E21 E24 E27 E30" xr:uid="{00000000-0002-0000-0900-000002000000}">
      <formula1>$P$3:$P$4</formula1>
    </dataValidation>
    <dataValidation type="list" allowBlank="1" showInputMessage="1" showErrorMessage="1" errorTitle="Sex" error="Please enter M for male of F for female" promptTitle="Sex" sqref="C19 C28 C22 C25" xr:uid="{00000000-0002-0000-0900-000003000000}">
      <formula1>$P$1:$P$2</formula1>
    </dataValidation>
    <dataValidation type="list" allowBlank="1" showInputMessage="1" showErrorMessage="1" errorTitle="Sex" error="Please enter M for male or F for female" promptTitle="Sex" sqref="C13 C31 C10 C16" xr:uid="{00000000-0002-0000-0900-000004000000}">
      <formula1>$P$1:$P$2</formula1>
    </dataValidation>
  </dataValidations>
  <pageMargins left="0.5" right="0.5" top="0.25" bottom="0.25" header="0.5" footer="0.5"/>
  <pageSetup paperSize="5" scale="92" orientation="landscape" r:id="rId1"/>
  <headerFooter alignWithMargins="0">
    <oddFooter>&amp;L
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22" r:id="rId4" name="Drop Down 2">
              <controlPr defaultSize="0" autoLine="0" autoPict="0">
                <anchor moveWithCells="1">
                  <from>
                    <xdr:col>8</xdr:col>
                    <xdr:colOff>937260</xdr:colOff>
                    <xdr:row>4</xdr:row>
                    <xdr:rowOff>7620</xdr:rowOff>
                  </from>
                  <to>
                    <xdr:col>10</xdr:col>
                    <xdr:colOff>220980</xdr:colOff>
                    <xdr:row>5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>
    <pageSetUpPr fitToPage="1"/>
  </sheetPr>
  <dimension ref="A1:BA37"/>
  <sheetViews>
    <sheetView zoomScale="86" zoomScaleNormal="86" workbookViewId="0">
      <selection activeCell="C36" sqref="C36:G36"/>
    </sheetView>
  </sheetViews>
  <sheetFormatPr defaultRowHeight="13.2" x14ac:dyDescent="0.25"/>
  <cols>
    <col min="1" max="1" width="14.5546875" customWidth="1"/>
    <col min="2" max="2" width="25.6640625" customWidth="1"/>
    <col min="3" max="3" width="4.33203125" customWidth="1"/>
    <col min="4" max="4" width="8.6640625" customWidth="1"/>
    <col min="5" max="5" width="3.6640625" customWidth="1"/>
    <col min="6" max="10" width="14.109375" customWidth="1"/>
    <col min="11" max="11" width="16.109375" bestFit="1" customWidth="1"/>
    <col min="12" max="12" width="19.5546875" customWidth="1"/>
    <col min="13" max="14" width="3.6640625" customWidth="1"/>
    <col min="15" max="15" width="16.88671875" customWidth="1"/>
    <col min="16" max="16" width="6.6640625" hidden="1" customWidth="1"/>
    <col min="49" max="49" width="15.6640625" bestFit="1" customWidth="1"/>
    <col min="50" max="50" width="14.88671875" bestFit="1" customWidth="1"/>
    <col min="51" max="51" width="8.88671875" customWidth="1"/>
    <col min="52" max="52" width="17.109375" bestFit="1" customWidth="1"/>
  </cols>
  <sheetData>
    <row r="1" spans="1:53" ht="15.6" x14ac:dyDescent="0.3">
      <c r="A1" s="1"/>
      <c r="B1" s="2"/>
      <c r="F1" s="2"/>
      <c r="G1" s="75" t="s">
        <v>0</v>
      </c>
      <c r="H1" s="75"/>
      <c r="I1" s="75"/>
      <c r="L1" s="4" t="s">
        <v>15</v>
      </c>
      <c r="M1" s="4"/>
      <c r="N1" s="4"/>
      <c r="O1" s="2"/>
      <c r="P1" s="40" t="s">
        <v>21</v>
      </c>
      <c r="AW1" s="45" t="s">
        <v>40</v>
      </c>
      <c r="AX1" s="45" t="s">
        <v>41</v>
      </c>
      <c r="AY1" s="74" t="s">
        <v>43</v>
      </c>
      <c r="AZ1" s="74"/>
      <c r="BA1" s="45" t="s">
        <v>59</v>
      </c>
    </row>
    <row r="2" spans="1:53" ht="15.6" x14ac:dyDescent="0.3">
      <c r="A2" s="2"/>
      <c r="B2" s="2"/>
      <c r="F2" s="2"/>
      <c r="G2" s="74" t="s">
        <v>1</v>
      </c>
      <c r="H2" s="74"/>
      <c r="I2" s="74"/>
      <c r="L2" s="32"/>
      <c r="M2" s="5"/>
      <c r="O2" s="3" t="s">
        <v>80</v>
      </c>
      <c r="P2" s="38" t="s">
        <v>20</v>
      </c>
      <c r="AW2" s="45" t="s">
        <v>14</v>
      </c>
      <c r="AX2" s="49">
        <f>EOMONTH(G5,-1)+1</f>
        <v>45839</v>
      </c>
      <c r="AY2" s="53" t="s">
        <v>47</v>
      </c>
      <c r="AZ2" s="45" t="s">
        <v>44</v>
      </c>
      <c r="BA2">
        <f>WEEKNUM(G5,12)-WEEKNUM(DATE(YEAR(G5),MONTH(G5),1),12)+1</f>
        <v>5</v>
      </c>
    </row>
    <row r="3" spans="1:53" ht="15.6" x14ac:dyDescent="0.3">
      <c r="A3" s="2"/>
      <c r="B3" s="2"/>
      <c r="F3" s="3" t="s">
        <v>6</v>
      </c>
      <c r="G3" s="33"/>
      <c r="H3" s="33"/>
      <c r="I3" s="34"/>
      <c r="J3" s="2"/>
      <c r="L3" s="2"/>
      <c r="M3" s="2"/>
      <c r="O3" s="2"/>
      <c r="P3" s="39" t="s">
        <v>22</v>
      </c>
      <c r="AW3" s="45" t="s">
        <v>35</v>
      </c>
      <c r="AY3" s="45" t="s">
        <v>62</v>
      </c>
      <c r="AZ3" s="45" t="s">
        <v>45</v>
      </c>
    </row>
    <row r="4" spans="1:53" ht="15" x14ac:dyDescent="0.25">
      <c r="A4" s="2"/>
      <c r="B4" s="2"/>
      <c r="F4" s="3" t="s">
        <v>2</v>
      </c>
      <c r="G4" s="35"/>
      <c r="H4" s="3" t="s">
        <v>3</v>
      </c>
      <c r="I4" s="80"/>
      <c r="J4" s="80"/>
      <c r="K4" s="80"/>
      <c r="L4" s="2"/>
      <c r="M4" s="2"/>
      <c r="N4" s="2"/>
      <c r="O4" s="2"/>
      <c r="P4" s="39" t="s">
        <v>21</v>
      </c>
      <c r="AW4" s="45" t="s">
        <v>36</v>
      </c>
      <c r="AY4" s="45" t="s">
        <v>48</v>
      </c>
      <c r="AZ4" s="45" t="s">
        <v>46</v>
      </c>
    </row>
    <row r="5" spans="1:53" ht="15.6" x14ac:dyDescent="0.3">
      <c r="A5" s="2"/>
      <c r="B5" s="2"/>
      <c r="C5" s="76" t="s">
        <v>4</v>
      </c>
      <c r="D5" s="76"/>
      <c r="E5" s="76"/>
      <c r="F5" s="76"/>
      <c r="G5" s="78">
        <v>45869</v>
      </c>
      <c r="H5" s="79"/>
      <c r="I5" s="55" t="s">
        <v>14</v>
      </c>
      <c r="J5" s="51">
        <v>7</v>
      </c>
      <c r="K5" s="50"/>
      <c r="L5" s="2"/>
      <c r="M5" s="2"/>
      <c r="N5" s="2"/>
      <c r="O5" s="2"/>
      <c r="R5" s="45"/>
      <c r="AW5" s="45" t="s">
        <v>37</v>
      </c>
    </row>
    <row r="6" spans="1:53" ht="18" customHeight="1" x14ac:dyDescent="0.25">
      <c r="A6" s="74" t="s">
        <v>5</v>
      </c>
      <c r="B6" s="74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AW6" s="45" t="s">
        <v>38</v>
      </c>
    </row>
    <row r="7" spans="1:53" ht="13.8" x14ac:dyDescent="0.25">
      <c r="A7" s="6"/>
      <c r="B7" s="6"/>
      <c r="C7" s="6"/>
      <c r="D7" s="52"/>
      <c r="E7" s="41" t="s">
        <v>22</v>
      </c>
      <c r="F7" s="7" t="s">
        <v>14</v>
      </c>
      <c r="G7" s="8" t="s">
        <v>14</v>
      </c>
      <c r="H7" s="8" t="s">
        <v>14</v>
      </c>
      <c r="I7" s="8" t="s">
        <v>14</v>
      </c>
      <c r="J7" s="9" t="s">
        <v>14</v>
      </c>
      <c r="K7" s="6" t="s">
        <v>16</v>
      </c>
      <c r="L7" s="10" t="s">
        <v>49</v>
      </c>
      <c r="M7" s="43" t="s">
        <v>19</v>
      </c>
      <c r="N7" s="60"/>
      <c r="O7" s="52"/>
      <c r="AW7" s="45" t="s">
        <v>39</v>
      </c>
    </row>
    <row r="8" spans="1:53" ht="14.4" thickBot="1" x14ac:dyDescent="0.3">
      <c r="A8" s="11" t="s">
        <v>7</v>
      </c>
      <c r="B8" s="12" t="s">
        <v>10</v>
      </c>
      <c r="C8" s="12" t="s">
        <v>8</v>
      </c>
      <c r="D8" s="12" t="s">
        <v>42</v>
      </c>
      <c r="E8" s="42" t="s">
        <v>21</v>
      </c>
      <c r="F8" s="46">
        <f>IF(WEEKDAY(AX2)&gt;J5-1,AX2+7-(WEEKDAY(AX2)-(J5-1)),IF(WEEKDAY(AX2)&lt;J5-1,AX2 + (J5-1) - WEEKDAY(AX2),AX2))</f>
        <v>45842</v>
      </c>
      <c r="G8" s="47">
        <f>F8+7</f>
        <v>45849</v>
      </c>
      <c r="H8" s="47">
        <f>G8+7</f>
        <v>45856</v>
      </c>
      <c r="I8" s="47">
        <f>H8+7</f>
        <v>45863</v>
      </c>
      <c r="J8" s="48" t="str">
        <f>IF(MONTH(I8+7)=MONTH(G5),I8+7,"")</f>
        <v/>
      </c>
      <c r="K8" s="12" t="s">
        <v>11</v>
      </c>
      <c r="L8" s="13" t="s">
        <v>17</v>
      </c>
      <c r="M8" s="44" t="s">
        <v>79</v>
      </c>
      <c r="N8" s="64" t="s">
        <v>9</v>
      </c>
      <c r="O8" s="59"/>
      <c r="AW8" s="45" t="s">
        <v>33</v>
      </c>
    </row>
    <row r="9" spans="1:53" ht="14.4" thickTop="1" x14ac:dyDescent="0.25">
      <c r="A9" s="14"/>
      <c r="B9" s="15"/>
      <c r="C9" s="16"/>
      <c r="D9" s="16"/>
      <c r="E9" s="36" t="s">
        <v>21</v>
      </c>
      <c r="F9" s="37"/>
      <c r="G9" s="37"/>
      <c r="H9" s="37"/>
      <c r="I9" s="37"/>
      <c r="J9" s="37"/>
      <c r="K9" s="17">
        <f t="shared" ref="K9:K32" si="0">SUM(F9:J9)</f>
        <v>0</v>
      </c>
      <c r="L9" s="17">
        <f>IF(D10="70+",0,K9)</f>
        <v>0</v>
      </c>
      <c r="M9" s="61">
        <f>COUNTIF(F9:J9,"&gt;0")</f>
        <v>0</v>
      </c>
      <c r="N9" s="66"/>
      <c r="O9" s="67"/>
      <c r="AW9" s="45" t="s">
        <v>34</v>
      </c>
    </row>
    <row r="10" spans="1:53" ht="13.8" x14ac:dyDescent="0.25">
      <c r="A10" s="29"/>
      <c r="B10" s="30"/>
      <c r="C10" s="31"/>
      <c r="D10" s="31"/>
      <c r="E10" s="36"/>
      <c r="F10" s="17">
        <f>IF(OR($E9="M",$E9="W"),IF($D10="u60",F9*0.035*IF(OR(AND(F9&lt;100, $E9="W"), AND(F9&lt;400,$E9="M")),0,1),IF($D10="60-69",F9*0.025*IF(OR(AND(F9&lt;100, $E9="W"), AND(F9&lt;400,$E9="M")),0,1),IF($D10="70+",F9*0*IF(OR(AND(F9&lt;100, $E9="W"), AND(F9&lt;400,$E9="M")),0,1),F9*0.035*IF(OR(AND(F9&lt;100, $E9="W"), AND(F9&lt;400,$E9="M")),0,1)))),0)</f>
        <v>0</v>
      </c>
      <c r="G10" s="17">
        <f>IF(OR($E9="M",$E9="W"),IF($D10="u60",G9*0.035*IF(OR(AND(G9&lt;100, $E9="W"), AND(G9&lt;400,$E9="M")),0,1),IF($D10="60-69",G9*0.025*IF(OR(AND(G9&lt;100, $E9="W"), AND(G9&lt;400,$E9="M")),0,1),IF($D10="70+",G9*0*IF(OR(AND(G9&lt;100, $E9="W"), AND(G9&lt;400,$E9="M")),0,1),G9*0.035*IF(OR(AND(G9&lt;100, $E9="W"), AND(G9&lt;400,$E9="M")),0,1)))),0)</f>
        <v>0</v>
      </c>
      <c r="H10" s="17">
        <f>IF(OR($E9="M",$E9="W"),IF($D10="u60",H9*0.035*IF(OR(AND(H9&lt;100, $E9="W"), AND(H9&lt;400,$E9="M")),0,1),IF($D10="60-69",H9*0.025*IF(OR(AND(H9&lt;100, $E9="W"), AND(H9&lt;400,$E9="M")),0,1),IF($D10="70+",H9*0*IF(OR(AND(H9&lt;100, $E9="W"), AND(H9&lt;400,$E9="M")),0,1),H9*0.035*IF(OR(AND(H9&lt;100, $E9="W"), AND(H9&lt;400,$E9="M")),0,1)))),0)</f>
        <v>0</v>
      </c>
      <c r="I10" s="17">
        <f>IF(OR($E9="M",$E9="W"),IF($D10="u60",I9*0.035*IF(OR(AND(I9&lt;100, $E9="W"), AND(I9&lt;400,$E9="M")),0,1),IF($D10="60-69",I9*0.025*IF(OR(AND(I9&lt;100, $E9="W"), AND(I9&lt;400,$E9="M")),0,1),IF($D10="70+",I9*0*IF(OR(AND(I9&lt;100, $E9="W"), AND(I9&lt;400,$E9="M")),0,1),I9*0.035*IF(OR(AND(I9&lt;100, $E9="W"), AND(I9&lt;400,$E9="M")),0,1)))),0)</f>
        <v>0</v>
      </c>
      <c r="J10" s="17">
        <f>IF(OR($E9="M",$E9="W"),IF($D10="u60",J9*0.035*IF(OR(AND(J9&lt;100, $E9="W"), AND(J9&lt;400,$E9="M")),0,1),IF($D10="60-69",J9*0.025*IF(OR(AND(J9&lt;100, $E9="W"), AND(J9&lt;400,$E9="M")),0,1),IF($D10="70+",J9*0*IF(OR(AND(J9&lt;100, $E9="W"), AND(J9&lt;400,$E9="M")),0,1),J9*0.035*IF(OR(AND(J9&lt;100, $E9="W"), AND(J9&lt;400,$E9="M")),0,1)))),0)</f>
        <v>0</v>
      </c>
      <c r="K10" s="17">
        <f t="shared" si="0"/>
        <v>0</v>
      </c>
      <c r="L10" s="17"/>
      <c r="M10" s="62"/>
      <c r="N10" s="68"/>
      <c r="O10" s="69"/>
      <c r="T10" s="45"/>
    </row>
    <row r="11" spans="1:53" ht="14.4" thickBot="1" x14ac:dyDescent="0.3">
      <c r="A11" s="18"/>
      <c r="B11" s="19"/>
      <c r="C11" s="20"/>
      <c r="D11" s="20"/>
      <c r="E11" s="36"/>
      <c r="F11" s="21">
        <f>IF(OR($E9="M",$E9="W"),IF($D10="u60",F9*IF(OR(AND(F9&lt;100, $E9="W"), AND(F9&lt;400,$E9="M")),0.07,0.035),IF($D10="60-69",F9*0.025*IF(OR(AND(F9&lt;100, $E9="W"), AND(F9&lt;400,$E9="M")),1,0),IF($D10="70+",F9*0,F9*IF(OR(AND(F9&lt;100, $E9="W"), AND(F9&lt;400,$E9="M")),0.07,0.035)))),0)</f>
        <v>0</v>
      </c>
      <c r="G11" s="21">
        <f>IF(OR($E9="M",$E9="W"),IF($D10="u60",G9*IF(OR(AND(G9&lt;100, $E9="W"), AND(G9&lt;400,$E9="M")),0.07,0.035),IF($D10="60-69",G9*0.025*IF(OR(AND(G9&lt;100, $E9="W"), AND(G9&lt;400,$E9="M")),1,0),IF($D10="70+",G9*0,G9*IF(OR(AND(G9&lt;100, $E9="W"), AND(G9&lt;400,$E9="M")),0.07,0.035)))),0)</f>
        <v>0</v>
      </c>
      <c r="H11" s="21">
        <f>IF(OR($E9="M",$E9="W"),IF($D10="u60",H9*IF(OR(AND(H9&lt;100, $E9="W"), AND(H9&lt;400,$E9="M")),0.07,0.035),IF($D10="60-69",H9*0.025*IF(OR(AND(H9&lt;100, $E9="W"), AND(H9&lt;400,$E9="M")),1,0),IF($D10="70+",H9*0,H9*IF(OR(AND(H9&lt;100, $E9="W"), AND(H9&lt;400,$E9="M")),0.07,0.035)))),0)</f>
        <v>0</v>
      </c>
      <c r="I11" s="21">
        <f>IF(OR($E9="M",$E9="W"),IF($D10="u60",I9*IF(OR(AND(I9&lt;100, $E9="W"), AND(I9&lt;400,$E9="M")),0.07,0.035),IF($D10="60-69",I9*0.025*IF(OR(AND(I9&lt;100, $E9="W"), AND(I9&lt;400,$E9="M")),1,0),IF($D10="70+",I9*0,I9*IF(OR(AND(I9&lt;100, $E9="W"), AND(I9&lt;400,$E9="M")),0.07,0.035)))),0)</f>
        <v>0</v>
      </c>
      <c r="J11" s="21">
        <f>IF(OR($E9="M",$E9="W"),IF($D10="u60",J9*IF(OR(AND(J9&lt;100, $E9="W"), AND(J9&lt;400,$E9="M")),0.07,0.035),IF($D10="60-69",J9*0.025*IF(OR(AND(J9&lt;100, $E9="W"), AND(J9&lt;400,$E9="M")),1,0),IF($D10="70+",J9*0,J9*IF(OR(AND(J9&lt;100, $E9="W"), AND(J9&lt;400,$E9="M")),0.07,0.035)))),0)</f>
        <v>0</v>
      </c>
      <c r="K11" s="21">
        <f t="shared" si="0"/>
        <v>0</v>
      </c>
      <c r="L11" s="21">
        <f>SUM(K10:K11)</f>
        <v>0</v>
      </c>
      <c r="M11" s="63"/>
      <c r="N11" s="70"/>
      <c r="O11" s="71"/>
    </row>
    <row r="12" spans="1:53" ht="14.4" thickTop="1" x14ac:dyDescent="0.25">
      <c r="A12" s="14"/>
      <c r="B12" s="15"/>
      <c r="C12" s="16"/>
      <c r="D12" s="16"/>
      <c r="E12" s="36" t="s">
        <v>21</v>
      </c>
      <c r="F12" s="37"/>
      <c r="G12" s="37"/>
      <c r="H12" s="37"/>
      <c r="I12" s="37"/>
      <c r="J12" s="37"/>
      <c r="K12" s="17">
        <f t="shared" si="0"/>
        <v>0</v>
      </c>
      <c r="L12" s="17">
        <f>IF(D13="70+",0,K12)</f>
        <v>0</v>
      </c>
      <c r="M12" s="61">
        <f>COUNTIF(F12:J12,"&gt;0")</f>
        <v>0</v>
      </c>
      <c r="N12" s="66"/>
      <c r="O12" s="67"/>
    </row>
    <row r="13" spans="1:53" ht="13.8" x14ac:dyDescent="0.25">
      <c r="A13" s="29"/>
      <c r="B13" s="30"/>
      <c r="C13" s="31"/>
      <c r="D13" s="31"/>
      <c r="E13" s="36"/>
      <c r="F13" s="17">
        <f>IF(OR($E12="M",$E12="W"),IF($D13="u60",F12*0.035*IF(OR(AND(F12&lt;100, $E12="W"), AND(F12&lt;400,$E12="M")),0,1),IF($D13="60-69",F12*0.025*IF(OR(AND(F12&lt;100, $E12="W"), AND(F12&lt;400,$E12="M")),0,1),IF($D13="70+",F12*0*IF(OR(AND(F12&lt;100, $E12="W"), AND(F12&lt;400,$E12="M")),0,1),F12*0.035*IF(OR(AND(F12&lt;100, $E12="W"), AND(F12&lt;400,$E12="M")),0,1)))),0)</f>
        <v>0</v>
      </c>
      <c r="G13" s="17">
        <f>IF(OR($E12="M",$E12="W"),IF($D13="u60",G12*0.035*IF(OR(AND(G12&lt;100, $E12="W"), AND(G12&lt;400,$E12="M")),0,1),IF($D13="60-69",G12*0.025*IF(OR(AND(G12&lt;100, $E12="W"), AND(G12&lt;400,$E12="M")),0,1),IF($D13="70+",G12*0*IF(OR(AND(G12&lt;100, $E12="W"), AND(G12&lt;400,$E12="M")),0,1),G12*0.035*IF(OR(AND(G12&lt;100, $E12="W"), AND(G12&lt;400,$E12="M")),0,1)))),0)</f>
        <v>0</v>
      </c>
      <c r="H13" s="17">
        <f>IF(OR($E12="M",$E12="W"),IF($D13="u60",H12*0.035*IF(OR(AND(H12&lt;100, $E12="W"), AND(H12&lt;400,$E12="M")),0,1),IF($D13="60-69",H12*0.025*IF(OR(AND(H12&lt;100, $E12="W"), AND(H12&lt;400,$E12="M")),0,1),IF($D13="70+",H12*0*IF(OR(AND(H12&lt;100, $E12="W"), AND(H12&lt;400,$E12="M")),0,1),H12*0.035*IF(OR(AND(H12&lt;100, $E12="W"), AND(H12&lt;400,$E12="M")),0,1)))),0)</f>
        <v>0</v>
      </c>
      <c r="I13" s="17">
        <f>IF(OR($E12="M",$E12="W"),IF($D13="u60",I12*0.035*IF(OR(AND(I12&lt;100, $E12="W"), AND(I12&lt;400,$E12="M")),0,1),IF($D13="60-69",I12*0.025*IF(OR(AND(I12&lt;100, $E12="W"), AND(I12&lt;400,$E12="M")),0,1),IF($D13="70+",I12*0*IF(OR(AND(I12&lt;100, $E12="W"), AND(I12&lt;400,$E12="M")),0,1),I12*0.035*IF(OR(AND(I12&lt;100, $E12="W"), AND(I12&lt;400,$E12="M")),0,1)))),0)</f>
        <v>0</v>
      </c>
      <c r="J13" s="17">
        <f>IF(OR($E12="M",$E12="W"),IF($D13="u60",J12*0.035*IF(OR(AND(J12&lt;100, $E12="W"), AND(J12&lt;400,$E12="M")),0,1),IF($D13="60-69",J12*0.025*IF(OR(AND(J12&lt;100, $E12="W"), AND(J12&lt;400,$E12="M")),0,1),IF($D13="70+",J12*0*IF(OR(AND(J12&lt;100, $E12="W"), AND(J12&lt;400,$E12="M")),0,1),J12*0.035*IF(OR(AND(J12&lt;100, $E12="W"), AND(J12&lt;400,$E12="M")),0,1)))),0)</f>
        <v>0</v>
      </c>
      <c r="K13" s="17">
        <f t="shared" si="0"/>
        <v>0</v>
      </c>
      <c r="L13" s="17"/>
      <c r="M13" s="62"/>
      <c r="N13" s="68"/>
      <c r="O13" s="69"/>
    </row>
    <row r="14" spans="1:53" ht="14.4" thickBot="1" x14ac:dyDescent="0.3">
      <c r="A14" s="18"/>
      <c r="B14" s="19"/>
      <c r="C14" s="20"/>
      <c r="D14" s="20"/>
      <c r="E14" s="36"/>
      <c r="F14" s="21">
        <f>IF(OR($E12="M",$E12="W"),IF($D13="u60",F12*IF(OR(AND(F12&lt;100, $E12="W"), AND(F12&lt;400,$E12="M")),0.07,0.035),IF($D13="60-69",F12*0.025*IF(OR(AND(F12&lt;100, $E12="W"), AND(F12&lt;400,$E12="M")),1,0),IF($D13="70+",F12*0,F12*IF(OR(AND(F12&lt;100, $E12="W"), AND(F12&lt;400,$E12="M")),0.07,0.035)))),0)</f>
        <v>0</v>
      </c>
      <c r="G14" s="21">
        <f>IF(OR($E12="M",$E12="W"),IF($D13="u60",G12*IF(OR(AND(G12&lt;100, $E12="W"), AND(G12&lt;400,$E12="M")),0.07,0.035),IF($D13="60-69",G12*0.025*IF(OR(AND(G12&lt;100, $E12="W"), AND(G12&lt;400,$E12="M")),1,0),IF($D13="70+",G12*0,G12*IF(OR(AND(G12&lt;100, $E12="W"), AND(G12&lt;400,$E12="M")),0.07,0.035)))),0)</f>
        <v>0</v>
      </c>
      <c r="H14" s="21">
        <f>IF(OR($E12="M",$E12="W"),IF($D13="u60",H12*IF(OR(AND(H12&lt;100, $E12="W"), AND(H12&lt;400,$E12="M")),0.07,0.035),IF($D13="60-69",H12*0.025*IF(OR(AND(H12&lt;100, $E12="W"), AND(H12&lt;400,$E12="M")),1,0),IF($D13="70+",H12*0,H12*IF(OR(AND(H12&lt;100, $E12="W"), AND(H12&lt;400,$E12="M")),0.07,0.035)))),0)</f>
        <v>0</v>
      </c>
      <c r="I14" s="21">
        <f>IF(OR($E12="M",$E12="W"),IF($D13="u60",I12*IF(OR(AND(I12&lt;100, $E12="W"), AND(I12&lt;400,$E12="M")),0.07,0.035),IF($D13="60-69",I12*0.025*IF(OR(AND(I12&lt;100, $E12="W"), AND(I12&lt;400,$E12="M")),1,0),IF($D13="70+",I12*0,I12*IF(OR(AND(I12&lt;100, $E12="W"), AND(I12&lt;400,$E12="M")),0.07,0.035)))),0)</f>
        <v>0</v>
      </c>
      <c r="J14" s="21">
        <f>IF(OR($E12="M",$E12="W"),IF($D13="u60",J12*IF(OR(AND(J12&lt;100, $E12="W"), AND(J12&lt;400,$E12="M")),0.07,0.035),IF($D13="60-69",J12*0.025*IF(OR(AND(J12&lt;100, $E12="W"), AND(J12&lt;400,$E12="M")),1,0),IF($D13="70+",J12*0,J12*IF(OR(AND(J12&lt;100, $E12="W"), AND(J12&lt;400,$E12="M")),0.07,0.035)))),0)</f>
        <v>0</v>
      </c>
      <c r="K14" s="21">
        <f t="shared" si="0"/>
        <v>0</v>
      </c>
      <c r="L14" s="21">
        <f>SUM(K13:K14)</f>
        <v>0</v>
      </c>
      <c r="M14" s="63"/>
      <c r="N14" s="70"/>
      <c r="O14" s="71"/>
    </row>
    <row r="15" spans="1:53" ht="14.4" thickTop="1" x14ac:dyDescent="0.25">
      <c r="A15" s="14"/>
      <c r="B15" s="15"/>
      <c r="C15" s="16"/>
      <c r="D15" s="16"/>
      <c r="E15" s="36" t="s">
        <v>21</v>
      </c>
      <c r="F15" s="37"/>
      <c r="G15" s="37"/>
      <c r="H15" s="37"/>
      <c r="I15" s="37"/>
      <c r="J15" s="37"/>
      <c r="K15" s="17">
        <f t="shared" si="0"/>
        <v>0</v>
      </c>
      <c r="L15" s="17">
        <f>IF(D16="70+",0,K15)</f>
        <v>0</v>
      </c>
      <c r="M15" s="61">
        <f>COUNTIF(F15:J15,"&gt;0")</f>
        <v>0</v>
      </c>
      <c r="N15" s="66"/>
      <c r="O15" s="67"/>
    </row>
    <row r="16" spans="1:53" ht="13.8" x14ac:dyDescent="0.25">
      <c r="A16" s="29"/>
      <c r="B16" s="30"/>
      <c r="C16" s="31"/>
      <c r="D16" s="31"/>
      <c r="E16" s="36"/>
      <c r="F16" s="17">
        <f>IF(OR($E15="M",$E15="W"),IF($D16="u60",F15*0.035*IF(OR(AND(F15&lt;100, $E15="W"), AND(F15&lt;400,$E15="M")),0,1),IF($D16="60-69",F15*0.025*IF(OR(AND(F15&lt;100, $E15="W"), AND(F15&lt;400,$E15="M")),0,1),IF($D16="70+",F15*0*IF(OR(AND(F15&lt;100, $E15="W"), AND(F15&lt;400,$E15="M")),0,1),F15*0.035*IF(OR(AND(F15&lt;100, $E15="W"), AND(F15&lt;400,$E15="M")),0,1)))),0)</f>
        <v>0</v>
      </c>
      <c r="G16" s="17">
        <f>IF(OR($E15="M",$E15="W"),IF($D16="u60",G15*0.035*IF(OR(AND(G15&lt;100, $E15="W"), AND(G15&lt;400,$E15="M")),0,1),IF($D16="60-69",G15*0.025*IF(OR(AND(G15&lt;100, $E15="W"), AND(G15&lt;400,$E15="M")),0,1),IF($D16="70+",G15*0*IF(OR(AND(G15&lt;100, $E15="W"), AND(G15&lt;400,$E15="M")),0,1),G15*0.035*IF(OR(AND(G15&lt;100, $E15="W"), AND(G15&lt;400,$E15="M")),0,1)))),0)</f>
        <v>0</v>
      </c>
      <c r="H16" s="17">
        <f>IF(OR($E15="M",$E15="W"),IF($D16="u60",H15*0.035*IF(OR(AND(H15&lt;100, $E15="W"), AND(H15&lt;400,$E15="M")),0,1),IF($D16="60-69",H15*0.025*IF(OR(AND(H15&lt;100, $E15="W"), AND(H15&lt;400,$E15="M")),0,1),IF($D16="70+",H15*0*IF(OR(AND(H15&lt;100, $E15="W"), AND(H15&lt;400,$E15="M")),0,1),H15*0.035*IF(OR(AND(H15&lt;100, $E15="W"), AND(H15&lt;400,$E15="M")),0,1)))),0)</f>
        <v>0</v>
      </c>
      <c r="I16" s="17">
        <f>IF(OR($E15="M",$E15="W"),IF($D16="u60",I15*0.035*IF(OR(AND(I15&lt;100, $E15="W"), AND(I15&lt;400,$E15="M")),0,1),IF($D16="60-69",I15*0.025*IF(OR(AND(I15&lt;100, $E15="W"), AND(I15&lt;400,$E15="M")),0,1),IF($D16="70+",I15*0*IF(OR(AND(I15&lt;100, $E15="W"), AND(I15&lt;400,$E15="M")),0,1),I15*0.035*IF(OR(AND(I15&lt;100, $E15="W"), AND(I15&lt;400,$E15="M")),0,1)))),0)</f>
        <v>0</v>
      </c>
      <c r="J16" s="17">
        <f>IF(OR($E15="M",$E15="W"),IF($D16="u60",J15*0.035*IF(OR(AND(J15&lt;100, $E15="W"), AND(J15&lt;400,$E15="M")),0,1),IF($D16="60-69",J15*0.025*IF(OR(AND(J15&lt;100, $E15="W"), AND(J15&lt;400,$E15="M")),0,1),IF($D16="70+",J15*0*IF(OR(AND(J15&lt;100, $E15="W"), AND(J15&lt;400,$E15="M")),0,1),J15*0.035*IF(OR(AND(J15&lt;100, $E15="W"), AND(J15&lt;400,$E15="M")),0,1)))),0)</f>
        <v>0</v>
      </c>
      <c r="K16" s="17">
        <f t="shared" si="0"/>
        <v>0</v>
      </c>
      <c r="L16" s="17"/>
      <c r="M16" s="62"/>
      <c r="N16" s="68"/>
      <c r="O16" s="69"/>
    </row>
    <row r="17" spans="1:15" ht="14.4" thickBot="1" x14ac:dyDescent="0.3">
      <c r="A17" s="18"/>
      <c r="B17" s="19"/>
      <c r="C17" s="20"/>
      <c r="D17" s="20"/>
      <c r="E17" s="36"/>
      <c r="F17" s="21">
        <f>IF(OR($E15="M",$E15="W"),IF($D16="u60",F15*IF(OR(AND(F15&lt;100, $E15="W"), AND(F15&lt;400,$E15="M")),0.07,0.035),IF($D16="60-69",F15*0.025*IF(OR(AND(F15&lt;100, $E15="W"), AND(F15&lt;400,$E15="M")),1,0),IF($D16="70+",F15*0,F15*IF(OR(AND(F15&lt;100, $E15="W"), AND(F15&lt;400,$E15="M")),0.07,0.035)))),0)</f>
        <v>0</v>
      </c>
      <c r="G17" s="21">
        <f>IF(OR($E15="M",$E15="W"),IF($D16="u60",G15*IF(OR(AND(G15&lt;100, $E15="W"), AND(G15&lt;400,$E15="M")),0.07,0.035),IF($D16="60-69",G15*0.025*IF(OR(AND(G15&lt;100, $E15="W"), AND(G15&lt;400,$E15="M")),1,0),IF($D16="70+",G15*0,G15*IF(OR(AND(G15&lt;100, $E15="W"), AND(G15&lt;400,$E15="M")),0.07,0.035)))),0)</f>
        <v>0</v>
      </c>
      <c r="H17" s="21">
        <f>IF(OR($E15="M",$E15="W"),IF($D16="u60",H15*IF(OR(AND(H15&lt;100, $E15="W"), AND(H15&lt;400,$E15="M")),0.07,0.035),IF($D16="60-69",H15*0.025*IF(OR(AND(H15&lt;100, $E15="W"), AND(H15&lt;400,$E15="M")),1,0),IF($D16="70+",H15*0,H15*IF(OR(AND(H15&lt;100, $E15="W"), AND(H15&lt;400,$E15="M")),0.07,0.035)))),0)</f>
        <v>0</v>
      </c>
      <c r="I17" s="21">
        <f>IF(OR($E15="M",$E15="W"),IF($D16="u60",I15*IF(OR(AND(I15&lt;100, $E15="W"), AND(I15&lt;400,$E15="M")),0.07,0.035),IF($D16="60-69",I15*0.025*IF(OR(AND(I15&lt;100, $E15="W"), AND(I15&lt;400,$E15="M")),1,0),IF($D16="70+",I15*0,I15*IF(OR(AND(I15&lt;100, $E15="W"), AND(I15&lt;400,$E15="M")),0.07,0.035)))),0)</f>
        <v>0</v>
      </c>
      <c r="J17" s="21">
        <f>IF(OR($E15="M",$E15="W"),IF($D16="u60",J15*IF(OR(AND(J15&lt;100, $E15="W"), AND(J15&lt;400,$E15="M")),0.07,0.035),IF($D16="60-69",J15*0.025*IF(OR(AND(J15&lt;100, $E15="W"), AND(J15&lt;400,$E15="M")),1,0),IF($D16="70+",J15*0,J15*IF(OR(AND(J15&lt;100, $E15="W"), AND(J15&lt;400,$E15="M")),0.07,0.035)))),0)</f>
        <v>0</v>
      </c>
      <c r="K17" s="21">
        <f t="shared" si="0"/>
        <v>0</v>
      </c>
      <c r="L17" s="21">
        <f>SUM(K16:K17)</f>
        <v>0</v>
      </c>
      <c r="M17" s="63"/>
      <c r="N17" s="70"/>
      <c r="O17" s="71"/>
    </row>
    <row r="18" spans="1:15" ht="14.4" thickTop="1" x14ac:dyDescent="0.25">
      <c r="A18" s="14"/>
      <c r="B18" s="15"/>
      <c r="C18" s="16"/>
      <c r="D18" s="16"/>
      <c r="E18" s="36" t="s">
        <v>21</v>
      </c>
      <c r="F18" s="37"/>
      <c r="G18" s="37"/>
      <c r="H18" s="37"/>
      <c r="I18" s="37"/>
      <c r="J18" s="37"/>
      <c r="K18" s="17">
        <f t="shared" si="0"/>
        <v>0</v>
      </c>
      <c r="L18" s="17">
        <f>IF(D19="70+",0,K18)</f>
        <v>0</v>
      </c>
      <c r="M18" s="61">
        <f>COUNTIF(F18:J18,"&gt;0")</f>
        <v>0</v>
      </c>
      <c r="N18" s="66"/>
      <c r="O18" s="67"/>
    </row>
    <row r="19" spans="1:15" ht="13.8" x14ac:dyDescent="0.25">
      <c r="A19" s="29"/>
      <c r="B19" s="30"/>
      <c r="C19" s="31"/>
      <c r="D19" s="31"/>
      <c r="E19" s="36"/>
      <c r="F19" s="17">
        <f>IF(OR($E18="M",$E18="W"),IF($D19="u60",F18*0.035*IF(OR(AND(F18&lt;100, $E18="W"), AND(F18&lt;400,$E18="M")),0,1),IF($D19="60-69",F18*0.025*IF(OR(AND(F18&lt;100, $E18="W"), AND(F18&lt;400,$E18="M")),0,1),IF($D19="70+",F18*0*IF(OR(AND(F18&lt;100, $E18="W"), AND(F18&lt;400,$E18="M")),0,1),F18*0.035*IF(OR(AND(F18&lt;100, $E18="W"), AND(F18&lt;400,$E18="M")),0,1)))),0)</f>
        <v>0</v>
      </c>
      <c r="G19" s="17">
        <f>IF(OR($E18="M",$E18="W"),IF($D19="u60",G18*0.035*IF(OR(AND(G18&lt;100, $E18="W"), AND(G18&lt;400,$E18="M")),0,1),IF($D19="60-69",G18*0.025*IF(OR(AND(G18&lt;100, $E18="W"), AND(G18&lt;400,$E18="M")),0,1),IF($D19="70+",G18*0*IF(OR(AND(G18&lt;100, $E18="W"), AND(G18&lt;400,$E18="M")),0,1),G18*0.035*IF(OR(AND(G18&lt;100, $E18="W"), AND(G18&lt;400,$E18="M")),0,1)))),0)</f>
        <v>0</v>
      </c>
      <c r="H19" s="17">
        <f>IF(OR($E18="M",$E18="W"),IF($D19="u60",H18*0.035*IF(OR(AND(H18&lt;100, $E18="W"), AND(H18&lt;400,$E18="M")),0,1),IF($D19="60-69",H18*0.025*IF(OR(AND(H18&lt;100, $E18="W"), AND(H18&lt;400,$E18="M")),0,1),IF($D19="70+",H18*0*IF(OR(AND(H18&lt;100, $E18="W"), AND(H18&lt;400,$E18="M")),0,1),H18*0.035*IF(OR(AND(H18&lt;100, $E18="W"), AND(H18&lt;400,$E18="M")),0,1)))),0)</f>
        <v>0</v>
      </c>
      <c r="I19" s="17">
        <f>IF(OR($E18="M",$E18="W"),IF($D19="u60",I18*0.035*IF(OR(AND(I18&lt;100, $E18="W"), AND(I18&lt;400,$E18="M")),0,1),IF($D19="60-69",I18*0.025*IF(OR(AND(I18&lt;100, $E18="W"), AND(I18&lt;400,$E18="M")),0,1),IF($D19="70+",I18*0*IF(OR(AND(I18&lt;100, $E18="W"), AND(I18&lt;400,$E18="M")),0,1),I18*0.035*IF(OR(AND(I18&lt;100, $E18="W"), AND(I18&lt;400,$E18="M")),0,1)))),0)</f>
        <v>0</v>
      </c>
      <c r="J19" s="17">
        <f>IF(OR($E18="M",$E18="W"),IF($D19="u60",J18*0.035*IF(OR(AND(J18&lt;100, $E18="W"), AND(J18&lt;400,$E18="M")),0,1),IF($D19="60-69",J18*0.025*IF(OR(AND(J18&lt;100, $E18="W"), AND(J18&lt;400,$E18="M")),0,1),IF($D19="70+",J18*0*IF(OR(AND(J18&lt;100, $E18="W"), AND(J18&lt;400,$E18="M")),0,1),J18*0.035*IF(OR(AND(J18&lt;100, $E18="W"), AND(J18&lt;400,$E18="M")),0,1)))),0)</f>
        <v>0</v>
      </c>
      <c r="K19" s="17">
        <f t="shared" si="0"/>
        <v>0</v>
      </c>
      <c r="L19" s="17"/>
      <c r="M19" s="62"/>
      <c r="N19" s="68"/>
      <c r="O19" s="69"/>
    </row>
    <row r="20" spans="1:15" ht="14.4" thickBot="1" x14ac:dyDescent="0.3">
      <c r="A20" s="18"/>
      <c r="B20" s="19"/>
      <c r="C20" s="20"/>
      <c r="D20" s="20"/>
      <c r="E20" s="36"/>
      <c r="F20" s="21">
        <f>IF(OR($E18="M",$E18="W"),IF($D19="u60",F18*IF(OR(AND(F18&lt;100, $E18="W"), AND(F18&lt;400,$E18="M")),0.07,0.035),IF($D19="60-69",F18*0.025*IF(OR(AND(F18&lt;100, $E18="W"), AND(F18&lt;400,$E18="M")),1,0),IF($D19="70+",F18*0,F18*IF(OR(AND(F18&lt;100, $E18="W"), AND(F18&lt;400,$E18="M")),0.07,0.035)))),0)</f>
        <v>0</v>
      </c>
      <c r="G20" s="21">
        <f>IF(OR($E18="M",$E18="W"),IF($D19="u60",G18*IF(OR(AND(G18&lt;100, $E18="W"), AND(G18&lt;400,$E18="M")),0.07,0.035),IF($D19="60-69",G18*0.025*IF(OR(AND(G18&lt;100, $E18="W"), AND(G18&lt;400,$E18="M")),1,0),IF($D19="70+",G18*0,G18*IF(OR(AND(G18&lt;100, $E18="W"), AND(G18&lt;400,$E18="M")),0.07,0.035)))),0)</f>
        <v>0</v>
      </c>
      <c r="H20" s="21">
        <f>IF(OR($E18="M",$E18="W"),IF($D19="u60",H18*IF(OR(AND(H18&lt;100, $E18="W"), AND(H18&lt;400,$E18="M")),0.07,0.035),IF($D19="60-69",H18*0.025*IF(OR(AND(H18&lt;100, $E18="W"), AND(H18&lt;400,$E18="M")),1,0),IF($D19="70+",H18*0,H18*IF(OR(AND(H18&lt;100, $E18="W"), AND(H18&lt;400,$E18="M")),0.07,0.035)))),0)</f>
        <v>0</v>
      </c>
      <c r="I20" s="21">
        <f>IF(OR($E18="M",$E18="W"),IF($D19="u60",I18*IF(OR(AND(I18&lt;100, $E18="W"), AND(I18&lt;400,$E18="M")),0.07,0.035),IF($D19="60-69",I18*0.025*IF(OR(AND(I18&lt;100, $E18="W"), AND(I18&lt;400,$E18="M")),1,0),IF($D19="70+",I18*0,I18*IF(OR(AND(I18&lt;100, $E18="W"), AND(I18&lt;400,$E18="M")),0.07,0.035)))),0)</f>
        <v>0</v>
      </c>
      <c r="J20" s="21">
        <f>IF(OR($E18="M",$E18="W"),IF($D19="u60",J18*IF(OR(AND(J18&lt;100, $E18="W"), AND(J18&lt;400,$E18="M")),0.07,0.035),IF($D19="60-69",J18*0.025*IF(OR(AND(J18&lt;100, $E18="W"), AND(J18&lt;400,$E18="M")),1,0),IF($D19="70+",J18*0,J18*IF(OR(AND(J18&lt;100, $E18="W"), AND(J18&lt;400,$E18="M")),0.07,0.035)))),0)</f>
        <v>0</v>
      </c>
      <c r="K20" s="21">
        <f t="shared" si="0"/>
        <v>0</v>
      </c>
      <c r="L20" s="21">
        <f>SUM(K19:K20)</f>
        <v>0</v>
      </c>
      <c r="M20" s="63"/>
      <c r="N20" s="70"/>
      <c r="O20" s="71"/>
    </row>
    <row r="21" spans="1:15" ht="14.4" thickTop="1" x14ac:dyDescent="0.25">
      <c r="A21" s="14"/>
      <c r="B21" s="15"/>
      <c r="C21" s="16"/>
      <c r="D21" s="16"/>
      <c r="E21" s="36" t="s">
        <v>21</v>
      </c>
      <c r="F21" s="37"/>
      <c r="G21" s="37"/>
      <c r="H21" s="37"/>
      <c r="I21" s="37"/>
      <c r="J21" s="37"/>
      <c r="K21" s="17">
        <f t="shared" si="0"/>
        <v>0</v>
      </c>
      <c r="L21" s="17">
        <f>IF(D22="70+",0,K21)</f>
        <v>0</v>
      </c>
      <c r="M21" s="61">
        <f>COUNTIF(F21:J21,"&gt;0")</f>
        <v>0</v>
      </c>
      <c r="N21" s="66"/>
      <c r="O21" s="67"/>
    </row>
    <row r="22" spans="1:15" ht="13.8" x14ac:dyDescent="0.25">
      <c r="A22" s="29"/>
      <c r="B22" s="30"/>
      <c r="C22" s="31"/>
      <c r="D22" s="31"/>
      <c r="E22" s="36"/>
      <c r="F22" s="17">
        <f>IF(OR($E21="M",$E21="W"),IF($D22="u60",F21*0.035*IF(OR(AND(F21&lt;100, $E21="W"), AND(F21&lt;400,$E21="M")),0,1),IF($D22="60-69",F21*0.025*IF(OR(AND(F21&lt;100, $E21="W"), AND(F21&lt;400,$E21="M")),0,1),IF($D22="70+",F21*0*IF(OR(AND(F21&lt;100, $E21="W"), AND(F21&lt;400,$E21="M")),0,1),F21*0.035*IF(OR(AND(F21&lt;100, $E21="W"), AND(F21&lt;400,$E21="M")),0,1)))),0)</f>
        <v>0</v>
      </c>
      <c r="G22" s="17">
        <f>IF(OR($E21="M",$E21="W"),IF($D22="u60",G21*0.035*IF(OR(AND(G21&lt;100, $E21="W"), AND(G21&lt;400,$E21="M")),0,1),IF($D22="60-69",G21*0.025*IF(OR(AND(G21&lt;100, $E21="W"), AND(G21&lt;400,$E21="M")),0,1),IF($D22="70+",G21*0*IF(OR(AND(G21&lt;100, $E21="W"), AND(G21&lt;400,$E21="M")),0,1),G21*0.035*IF(OR(AND(G21&lt;100, $E21="W"), AND(G21&lt;400,$E21="M")),0,1)))),0)</f>
        <v>0</v>
      </c>
      <c r="H22" s="17">
        <f>IF(OR($E21="M",$E21="W"),IF($D22="u60",H21*0.035*IF(OR(AND(H21&lt;100, $E21="W"), AND(H21&lt;400,$E21="M")),0,1),IF($D22="60-69",H21*0.025*IF(OR(AND(H21&lt;100, $E21="W"), AND(H21&lt;400,$E21="M")),0,1),IF($D22="70+",H21*0*IF(OR(AND(H21&lt;100, $E21="W"), AND(H21&lt;400,$E21="M")),0,1),H21*0.035*IF(OR(AND(H21&lt;100, $E21="W"), AND(H21&lt;400,$E21="M")),0,1)))),0)</f>
        <v>0</v>
      </c>
      <c r="I22" s="17">
        <f>IF(OR($E21="M",$E21="W"),IF($D22="u60",I21*0.035*IF(OR(AND(I21&lt;100, $E21="W"), AND(I21&lt;400,$E21="M")),0,1),IF($D22="60-69",I21*0.025*IF(OR(AND(I21&lt;100, $E21="W"), AND(I21&lt;400,$E21="M")),0,1),IF($D22="70+",I21*0*IF(OR(AND(I21&lt;100, $E21="W"), AND(I21&lt;400,$E21="M")),0,1),I21*0.035*IF(OR(AND(I21&lt;100, $E21="W"), AND(I21&lt;400,$E21="M")),0,1)))),0)</f>
        <v>0</v>
      </c>
      <c r="J22" s="17">
        <f>IF(OR($E21="M",$E21="W"),IF($D22="u60",J21*0.035*IF(OR(AND(J21&lt;100, $E21="W"), AND(J21&lt;400,$E21="M")),0,1),IF($D22="60-69",J21*0.025*IF(OR(AND(J21&lt;100, $E21="W"), AND(J21&lt;400,$E21="M")),0,1),IF($D22="70+",J21*0*IF(OR(AND(J21&lt;100, $E21="W"), AND(J21&lt;400,$E21="M")),0,1),J21*0.035*IF(OR(AND(J21&lt;100, $E21="W"), AND(J21&lt;400,$E21="M")),0,1)))),0)</f>
        <v>0</v>
      </c>
      <c r="K22" s="17">
        <f t="shared" si="0"/>
        <v>0</v>
      </c>
      <c r="L22" s="17"/>
      <c r="M22" s="62"/>
      <c r="N22" s="68"/>
      <c r="O22" s="69"/>
    </row>
    <row r="23" spans="1:15" ht="14.4" thickBot="1" x14ac:dyDescent="0.3">
      <c r="A23" s="18"/>
      <c r="B23" s="19"/>
      <c r="C23" s="20"/>
      <c r="D23" s="20"/>
      <c r="E23" s="36"/>
      <c r="F23" s="21">
        <f>IF(OR($E21="M",$E21="W"),IF($D22="u60",F21*IF(OR(AND(F21&lt;100, $E21="W"), AND(F21&lt;400,$E21="M")),0.07,0.035),IF($D22="60-69",F21*0.025*IF(OR(AND(F21&lt;100, $E21="W"), AND(F21&lt;400,$E21="M")),1,0),IF($D22="70+",F21*0,F21*IF(OR(AND(F21&lt;100, $E21="W"), AND(F21&lt;400,$E21="M")),0.07,0.035)))),0)</f>
        <v>0</v>
      </c>
      <c r="G23" s="21">
        <f>IF(OR($E21="M",$E21="W"),IF($D22="u60",G21*IF(OR(AND(G21&lt;100, $E21="W"), AND(G21&lt;400,$E21="M")),0.07,0.035),IF($D22="60-69",G21*0.025*IF(OR(AND(G21&lt;100, $E21="W"), AND(G21&lt;400,$E21="M")),1,0),IF($D22="70+",G21*0,G21*IF(OR(AND(G21&lt;100, $E21="W"), AND(G21&lt;400,$E21="M")),0.07,0.035)))),0)</f>
        <v>0</v>
      </c>
      <c r="H23" s="21">
        <f>IF(OR($E21="M",$E21="W"),IF($D22="u60",H21*IF(OR(AND(H21&lt;100, $E21="W"), AND(H21&lt;400,$E21="M")),0.07,0.035),IF($D22="60-69",H21*0.025*IF(OR(AND(H21&lt;100, $E21="W"), AND(H21&lt;400,$E21="M")),1,0),IF($D22="70+",H21*0,H21*IF(OR(AND(H21&lt;100, $E21="W"), AND(H21&lt;400,$E21="M")),0.07,0.035)))),0)</f>
        <v>0</v>
      </c>
      <c r="I23" s="21">
        <f>IF(OR($E21="M",$E21="W"),IF($D22="u60",I21*IF(OR(AND(I21&lt;100, $E21="W"), AND(I21&lt;400,$E21="M")),0.07,0.035),IF($D22="60-69",I21*0.025*IF(OR(AND(I21&lt;100, $E21="W"), AND(I21&lt;400,$E21="M")),1,0),IF($D22="70+",I21*0,I21*IF(OR(AND(I21&lt;100, $E21="W"), AND(I21&lt;400,$E21="M")),0.07,0.035)))),0)</f>
        <v>0</v>
      </c>
      <c r="J23" s="21">
        <f>IF(OR($E21="M",$E21="W"),IF($D22="u60",J21*IF(OR(AND(J21&lt;100, $E21="W"), AND(J21&lt;400,$E21="M")),0.07,0.035),IF($D22="60-69",J21*0.025*IF(OR(AND(J21&lt;100, $E21="W"), AND(J21&lt;400,$E21="M")),1,0),IF($D22="70+",J21*0,J21*IF(OR(AND(J21&lt;100, $E21="W"), AND(J21&lt;400,$E21="M")),0.07,0.035)))),0)</f>
        <v>0</v>
      </c>
      <c r="K23" s="21">
        <f t="shared" si="0"/>
        <v>0</v>
      </c>
      <c r="L23" s="21">
        <f>SUM(K22:K23)</f>
        <v>0</v>
      </c>
      <c r="M23" s="63"/>
      <c r="N23" s="70"/>
      <c r="O23" s="71"/>
    </row>
    <row r="24" spans="1:15" ht="14.4" thickTop="1" x14ac:dyDescent="0.25">
      <c r="A24" s="14"/>
      <c r="B24" s="15"/>
      <c r="C24" s="16"/>
      <c r="D24" s="16"/>
      <c r="E24" s="36" t="s">
        <v>21</v>
      </c>
      <c r="F24" s="37"/>
      <c r="G24" s="37"/>
      <c r="H24" s="37"/>
      <c r="I24" s="37"/>
      <c r="J24" s="37"/>
      <c r="K24" s="17">
        <f t="shared" si="0"/>
        <v>0</v>
      </c>
      <c r="L24" s="17">
        <f>IF(D25="70+",0,K24)</f>
        <v>0</v>
      </c>
      <c r="M24" s="61">
        <f>COUNTIF(F24:J24,"&gt;0")</f>
        <v>0</v>
      </c>
      <c r="N24" s="66"/>
      <c r="O24" s="67"/>
    </row>
    <row r="25" spans="1:15" ht="13.8" x14ac:dyDescent="0.25">
      <c r="A25" s="29"/>
      <c r="B25" s="30"/>
      <c r="C25" s="31"/>
      <c r="D25" s="31"/>
      <c r="E25" s="36"/>
      <c r="F25" s="17">
        <f>IF(OR($E24="M",$E24="W"),IF($D25="u60",F24*0.035*IF(OR(AND(F24&lt;100, $E24="W"), AND(F24&lt;400,$E24="M")),0,1),IF($D25="60-69",F24*0.025*IF(OR(AND(F24&lt;100, $E24="W"), AND(F24&lt;400,$E24="M")),0,1),IF($D25="70+",F24*0*IF(OR(AND(F24&lt;100, $E24="W"), AND(F24&lt;400,$E24="M")),0,1),F24*0.035*IF(OR(AND(F24&lt;100, $E24="W"), AND(F24&lt;400,$E24="M")),0,1)))),0)</f>
        <v>0</v>
      </c>
      <c r="G25" s="17">
        <f>IF(OR($E24="M",$E24="W"),IF($D25="u60",G24*0.035*IF(OR(AND(G24&lt;100, $E24="W"), AND(G24&lt;400,$E24="M")),0,1),IF($D25="60-69",G24*0.025*IF(OR(AND(G24&lt;100, $E24="W"), AND(G24&lt;400,$E24="M")),0,1),IF($D25="70+",G24*0*IF(OR(AND(G24&lt;100, $E24="W"), AND(G24&lt;400,$E24="M")),0,1),G24*0.035*IF(OR(AND(G24&lt;100, $E24="W"), AND(G24&lt;400,$E24="M")),0,1)))),0)</f>
        <v>0</v>
      </c>
      <c r="H25" s="17">
        <f>IF(OR($E24="M",$E24="W"),IF($D25="u60",H24*0.035*IF(OR(AND(H24&lt;100, $E24="W"), AND(H24&lt;400,$E24="M")),0,1),IF($D25="60-69",H24*0.025*IF(OR(AND(H24&lt;100, $E24="W"), AND(H24&lt;400,$E24="M")),0,1),IF($D25="70+",H24*0*IF(OR(AND(H24&lt;100, $E24="W"), AND(H24&lt;400,$E24="M")),0,1),H24*0.035*IF(OR(AND(H24&lt;100, $E24="W"), AND(H24&lt;400,$E24="M")),0,1)))),0)</f>
        <v>0</v>
      </c>
      <c r="I25" s="17">
        <f>IF(OR($E24="M",$E24="W"),IF($D25="u60",I24*0.035*IF(OR(AND(I24&lt;100, $E24="W"), AND(I24&lt;400,$E24="M")),0,1),IF($D25="60-69",I24*0.025*IF(OR(AND(I24&lt;100, $E24="W"), AND(I24&lt;400,$E24="M")),0,1),IF($D25="70+",I24*0*IF(OR(AND(I24&lt;100, $E24="W"), AND(I24&lt;400,$E24="M")),0,1),I24*0.035*IF(OR(AND(I24&lt;100, $E24="W"), AND(I24&lt;400,$E24="M")),0,1)))),0)</f>
        <v>0</v>
      </c>
      <c r="J25" s="17">
        <f>IF(OR($E24="M",$E24="W"),IF($D25="u60",J24*0.035*IF(OR(AND(J24&lt;100, $E24="W"), AND(J24&lt;400,$E24="M")),0,1),IF($D25="60-69",J24*0.025*IF(OR(AND(J24&lt;100, $E24="W"), AND(J24&lt;400,$E24="M")),0,1),IF($D25="70+",J24*0*IF(OR(AND(J24&lt;100, $E24="W"), AND(J24&lt;400,$E24="M")),0,1),J24*0.035*IF(OR(AND(J24&lt;100, $E24="W"), AND(J24&lt;400,$E24="M")),0,1)))),0)</f>
        <v>0</v>
      </c>
      <c r="K25" s="17">
        <f t="shared" si="0"/>
        <v>0</v>
      </c>
      <c r="L25" s="17"/>
      <c r="M25" s="62"/>
      <c r="N25" s="68"/>
      <c r="O25" s="69"/>
    </row>
    <row r="26" spans="1:15" ht="14.4" thickBot="1" x14ac:dyDescent="0.3">
      <c r="A26" s="18"/>
      <c r="B26" s="19"/>
      <c r="C26" s="20"/>
      <c r="D26" s="20"/>
      <c r="E26" s="36"/>
      <c r="F26" s="21">
        <f>IF(OR($E24="M",$E24="W"),IF($D25="u60",F24*IF(OR(AND(F24&lt;100, $E24="W"), AND(F24&lt;400,$E24="M")),0.07,0.035),IF($D25="60-69",F24*0.025*IF(OR(AND(F24&lt;100, $E24="W"), AND(F24&lt;400,$E24="M")),1,0),IF($D25="70+",F24*0,F24*IF(OR(AND(F24&lt;100, $E24="W"), AND(F24&lt;400,$E24="M")),0.07,0.035)))),0)</f>
        <v>0</v>
      </c>
      <c r="G26" s="21">
        <f>IF(OR($E24="M",$E24="W"),IF($D25="u60",G24*IF(OR(AND(G24&lt;100, $E24="W"), AND(G24&lt;400,$E24="M")),0.07,0.035),IF($D25="60-69",G24*0.025*IF(OR(AND(G24&lt;100, $E24="W"), AND(G24&lt;400,$E24="M")),1,0),IF($D25="70+",G24*0,G24*IF(OR(AND(G24&lt;100, $E24="W"), AND(G24&lt;400,$E24="M")),0.07,0.035)))),0)</f>
        <v>0</v>
      </c>
      <c r="H26" s="21">
        <f>IF(OR($E24="M",$E24="W"),IF($D25="u60",H24*IF(OR(AND(H24&lt;100, $E24="W"), AND(H24&lt;400,$E24="M")),0.07,0.035),IF($D25="60-69",H24*0.025*IF(OR(AND(H24&lt;100, $E24="W"), AND(H24&lt;400,$E24="M")),1,0),IF($D25="70+",H24*0,H24*IF(OR(AND(H24&lt;100, $E24="W"), AND(H24&lt;400,$E24="M")),0.07,0.035)))),0)</f>
        <v>0</v>
      </c>
      <c r="I26" s="21">
        <f>IF(OR($E24="M",$E24="W"),IF($D25="u60",I24*IF(OR(AND(I24&lt;100, $E24="W"), AND(I24&lt;400,$E24="M")),0.07,0.035),IF($D25="60-69",I24*0.025*IF(OR(AND(I24&lt;100, $E24="W"), AND(I24&lt;400,$E24="M")),1,0),IF($D25="70+",I24*0,I24*IF(OR(AND(I24&lt;100, $E24="W"), AND(I24&lt;400,$E24="M")),0.07,0.035)))),0)</f>
        <v>0</v>
      </c>
      <c r="J26" s="21">
        <f>IF(OR($E24="M",$E24="W"),IF($D25="u60",J24*IF(OR(AND(J24&lt;100, $E24="W"), AND(J24&lt;400,$E24="M")),0.07,0.035),IF($D25="60-69",J24*0.025*IF(OR(AND(J24&lt;100, $E24="W"), AND(J24&lt;400,$E24="M")),1,0),IF($D25="70+",J24*0,J24*IF(OR(AND(J24&lt;100, $E24="W"), AND(J24&lt;400,$E24="M")),0.07,0.035)))),0)</f>
        <v>0</v>
      </c>
      <c r="K26" s="21">
        <f t="shared" si="0"/>
        <v>0</v>
      </c>
      <c r="L26" s="21">
        <f>SUM(K25:K26)</f>
        <v>0</v>
      </c>
      <c r="M26" s="63"/>
      <c r="N26" s="70"/>
      <c r="O26" s="71"/>
    </row>
    <row r="27" spans="1:15" ht="14.4" thickTop="1" x14ac:dyDescent="0.25">
      <c r="A27" s="14"/>
      <c r="B27" s="15"/>
      <c r="C27" s="16"/>
      <c r="D27" s="16"/>
      <c r="E27" s="36" t="s">
        <v>21</v>
      </c>
      <c r="F27" s="37"/>
      <c r="G27" s="37"/>
      <c r="H27" s="37"/>
      <c r="I27" s="37"/>
      <c r="J27" s="37"/>
      <c r="K27" s="17">
        <f t="shared" si="0"/>
        <v>0</v>
      </c>
      <c r="L27" s="17">
        <f>IF(D28="70+",0,K27)</f>
        <v>0</v>
      </c>
      <c r="M27" s="61">
        <f>COUNTIF(F27:J27,"&gt;0")</f>
        <v>0</v>
      </c>
      <c r="N27" s="66"/>
      <c r="O27" s="67"/>
    </row>
    <row r="28" spans="1:15" ht="13.8" x14ac:dyDescent="0.25">
      <c r="A28" s="29"/>
      <c r="B28" s="30"/>
      <c r="C28" s="31"/>
      <c r="D28" s="31"/>
      <c r="E28" s="36"/>
      <c r="F28" s="17">
        <f>IF(OR($E27="M",$E27="W"),IF($D28="u60",F27*0.035*IF(OR(AND(F27&lt;100, $E27="W"), AND(F27&lt;400,$E27="M")),0,1),IF($D28="60-69",F27*0.025*IF(OR(AND(F27&lt;100, $E27="W"), AND(F27&lt;400,$E27="M")),0,1),IF($D28="70+",F27*0*IF(OR(AND(F27&lt;100, $E27="W"), AND(F27&lt;400,$E27="M")),0,1),F27*0.035*IF(OR(AND(F27&lt;100, $E27="W"), AND(F27&lt;400,$E27="M")),0,1)))),0)</f>
        <v>0</v>
      </c>
      <c r="G28" s="17">
        <f>IF(OR($E27="M",$E27="W"),IF($D28="u60",G27*0.035*IF(OR(AND(G27&lt;100, $E27="W"), AND(G27&lt;400,$E27="M")),0,1),IF($D28="60-69",G27*0.025*IF(OR(AND(G27&lt;100, $E27="W"), AND(G27&lt;400,$E27="M")),0,1),IF($D28="70+",G27*0*IF(OR(AND(G27&lt;100, $E27="W"), AND(G27&lt;400,$E27="M")),0,1),G27*0.035*IF(OR(AND(G27&lt;100, $E27="W"), AND(G27&lt;400,$E27="M")),0,1)))),0)</f>
        <v>0</v>
      </c>
      <c r="H28" s="17">
        <f>IF(OR($E27="M",$E27="W"),IF($D28="u60",H27*0.035*IF(OR(AND(H27&lt;100, $E27="W"), AND(H27&lt;400,$E27="M")),0,1),IF($D28="60-69",H27*0.025*IF(OR(AND(H27&lt;100, $E27="W"), AND(H27&lt;400,$E27="M")),0,1),IF($D28="70+",H27*0*IF(OR(AND(H27&lt;100, $E27="W"), AND(H27&lt;400,$E27="M")),0,1),H27*0.035*IF(OR(AND(H27&lt;100, $E27="W"), AND(H27&lt;400,$E27="M")),0,1)))),0)</f>
        <v>0</v>
      </c>
      <c r="I28" s="17">
        <f>IF(OR($E27="M",$E27="W"),IF($D28="u60",I27*0.035*IF(OR(AND(I27&lt;100, $E27="W"), AND(I27&lt;400,$E27="M")),0,1),IF($D28="60-69",I27*0.025*IF(OR(AND(I27&lt;100, $E27="W"), AND(I27&lt;400,$E27="M")),0,1),IF($D28="70+",I27*0*IF(OR(AND(I27&lt;100, $E27="W"), AND(I27&lt;400,$E27="M")),0,1),I27*0.035*IF(OR(AND(I27&lt;100, $E27="W"), AND(I27&lt;400,$E27="M")),0,1)))),0)</f>
        <v>0</v>
      </c>
      <c r="J28" s="17">
        <f>IF(OR($E27="M",$E27="W"),IF($D28="u60",J27*0.035*IF(OR(AND(J27&lt;100, $E27="W"), AND(J27&lt;400,$E27="M")),0,1),IF($D28="60-69",J27*0.025*IF(OR(AND(J27&lt;100, $E27="W"), AND(J27&lt;400,$E27="M")),0,1),IF($D28="70+",J27*0*IF(OR(AND(J27&lt;100, $E27="W"), AND(J27&lt;400,$E27="M")),0,1),J27*0.035*IF(OR(AND(J27&lt;100, $E27="W"), AND(J27&lt;400,$E27="M")),0,1)))),0)</f>
        <v>0</v>
      </c>
      <c r="K28" s="17">
        <f t="shared" si="0"/>
        <v>0</v>
      </c>
      <c r="L28" s="17"/>
      <c r="M28" s="62"/>
      <c r="N28" s="68"/>
      <c r="O28" s="69"/>
    </row>
    <row r="29" spans="1:15" ht="14.4" thickBot="1" x14ac:dyDescent="0.3">
      <c r="A29" s="18"/>
      <c r="B29" s="19"/>
      <c r="C29" s="20"/>
      <c r="D29" s="20"/>
      <c r="E29" s="36"/>
      <c r="F29" s="21">
        <f>IF(OR($E27="M",$E27="W"),IF($D28="u60",F27*IF(OR(AND(F27&lt;100, $E27="W"), AND(F27&lt;400,$E27="M")),0.07,0.035),IF($D28="60-69",F27*0.025*IF(OR(AND(F27&lt;100, $E27="W"), AND(F27&lt;400,$E27="M")),1,0),IF($D28="70+",F27*0,F27*IF(OR(AND(F27&lt;100, $E27="W"), AND(F27&lt;400,$E27="M")),0.07,0.035)))),0)</f>
        <v>0</v>
      </c>
      <c r="G29" s="21">
        <f>IF(OR($E27="M",$E27="W"),IF($D28="u60",G27*IF(OR(AND(G27&lt;100, $E27="W"), AND(G27&lt;400,$E27="M")),0.07,0.035),IF($D28="60-69",G27*0.025*IF(OR(AND(G27&lt;100, $E27="W"), AND(G27&lt;400,$E27="M")),1,0),IF($D28="70+",G27*0,G27*IF(OR(AND(G27&lt;100, $E27="W"), AND(G27&lt;400,$E27="M")),0.07,0.035)))),0)</f>
        <v>0</v>
      </c>
      <c r="H29" s="21">
        <f>IF(OR($E27="M",$E27="W"),IF($D28="u60",H27*IF(OR(AND(H27&lt;100, $E27="W"), AND(H27&lt;400,$E27="M")),0.07,0.035),IF($D28="60-69",H27*0.025*IF(OR(AND(H27&lt;100, $E27="W"), AND(H27&lt;400,$E27="M")),1,0),IF($D28="70+",H27*0,H27*IF(OR(AND(H27&lt;100, $E27="W"), AND(H27&lt;400,$E27="M")),0.07,0.035)))),0)</f>
        <v>0</v>
      </c>
      <c r="I29" s="21">
        <f>IF(OR($E27="M",$E27="W"),IF($D28="u60",I27*IF(OR(AND(I27&lt;100, $E27="W"), AND(I27&lt;400,$E27="M")),0.07,0.035),IF($D28="60-69",I27*0.025*IF(OR(AND(I27&lt;100, $E27="W"), AND(I27&lt;400,$E27="M")),1,0),IF($D28="70+",I27*0,I27*IF(OR(AND(I27&lt;100, $E27="W"), AND(I27&lt;400,$E27="M")),0.07,0.035)))),0)</f>
        <v>0</v>
      </c>
      <c r="J29" s="21">
        <f>IF(OR($E27="M",$E27="W"),IF($D28="u60",J27*IF(OR(AND(J27&lt;100, $E27="W"), AND(J27&lt;400,$E27="M")),0.07,0.035),IF($D28="60-69",J27*0.025*IF(OR(AND(J27&lt;100, $E27="W"), AND(J27&lt;400,$E27="M")),1,0),IF($D28="70+",J27*0,J27*IF(OR(AND(J27&lt;100, $E27="W"), AND(J27&lt;400,$E27="M")),0.07,0.035)))),0)</f>
        <v>0</v>
      </c>
      <c r="K29" s="21">
        <f t="shared" si="0"/>
        <v>0</v>
      </c>
      <c r="L29" s="21">
        <f>SUM(K28:K29)</f>
        <v>0</v>
      </c>
      <c r="M29" s="63"/>
      <c r="N29" s="70"/>
      <c r="O29" s="71"/>
    </row>
    <row r="30" spans="1:15" ht="14.4" thickTop="1" x14ac:dyDescent="0.25">
      <c r="A30" s="14"/>
      <c r="B30" s="15"/>
      <c r="C30" s="16"/>
      <c r="D30" s="16"/>
      <c r="E30" s="36" t="s">
        <v>21</v>
      </c>
      <c r="F30" s="37"/>
      <c r="G30" s="37"/>
      <c r="H30" s="37"/>
      <c r="I30" s="37"/>
      <c r="J30" s="37"/>
      <c r="K30" s="17">
        <f t="shared" si="0"/>
        <v>0</v>
      </c>
      <c r="L30" s="17">
        <f>IF(D31="70+",0,K30)</f>
        <v>0</v>
      </c>
      <c r="M30" s="61">
        <f>COUNTIF(F30:J30,"&gt;0")</f>
        <v>0</v>
      </c>
      <c r="N30" s="66"/>
      <c r="O30" s="67"/>
    </row>
    <row r="31" spans="1:15" ht="13.8" x14ac:dyDescent="0.25">
      <c r="A31" s="29"/>
      <c r="B31" s="30"/>
      <c r="C31" s="31"/>
      <c r="D31" s="31"/>
      <c r="E31" s="36"/>
      <c r="F31" s="17">
        <f>IF(OR($E30="M",$E30="W"),IF($D31="u60",F30*0.035*IF(OR(AND(F30&lt;100, $E30="W"), AND(F30&lt;400,$E30="M")),0,1),IF($D31="60-69",F30*0.025*IF(OR(AND(F30&lt;100, $E30="W"), AND(F30&lt;400,$E30="M")),0,1),IF($D31="70+",F30*0*IF(OR(AND(F30&lt;100, $E30="W"), AND(F30&lt;400,$E30="M")),0,1),F30*0.035*IF(OR(AND(F30&lt;100, $E30="W"), AND(F30&lt;400,$E30="M")),0,1)))),0)</f>
        <v>0</v>
      </c>
      <c r="G31" s="17">
        <f>IF(OR($E30="M",$E30="W"),IF($D31="u60",G30*0.035*IF(OR(AND(G30&lt;100, $E30="W"), AND(G30&lt;400,$E30="M")),0,1),IF($D31="60-69",G30*0.025*IF(OR(AND(G30&lt;100, $E30="W"), AND(G30&lt;400,$E30="M")),0,1),IF($D31="70+",G30*0*IF(OR(AND(G30&lt;100, $E30="W"), AND(G30&lt;400,$E30="M")),0,1),G30*0.035*IF(OR(AND(G30&lt;100, $E30="W"), AND(G30&lt;400,$E30="M")),0,1)))),0)</f>
        <v>0</v>
      </c>
      <c r="H31" s="17">
        <f>IF(OR($E30="M",$E30="W"),IF($D31="u60",H30*0.035*IF(OR(AND(H30&lt;100, $E30="W"), AND(H30&lt;400,$E30="M")),0,1),IF($D31="60-69",H30*0.025*IF(OR(AND(H30&lt;100, $E30="W"), AND(H30&lt;400,$E30="M")),0,1),IF($D31="70+",H30*0*IF(OR(AND(H30&lt;100, $E30="W"), AND(H30&lt;400,$E30="M")),0,1),H30*0.035*IF(OR(AND(H30&lt;100, $E30="W"), AND(H30&lt;400,$E30="M")),0,1)))),0)</f>
        <v>0</v>
      </c>
      <c r="I31" s="17">
        <f>IF(OR($E30="M",$E30="W"),IF($D31="u60",I30*0.035*IF(OR(AND(I30&lt;100, $E30="W"), AND(I30&lt;400,$E30="M")),0,1),IF($D31="60-69",I30*0.025*IF(OR(AND(I30&lt;100, $E30="W"), AND(I30&lt;400,$E30="M")),0,1),IF($D31="70+",I30*0*IF(OR(AND(I30&lt;100, $E30="W"), AND(I30&lt;400,$E30="M")),0,1),I30*0.035*IF(OR(AND(I30&lt;100, $E30="W"), AND(I30&lt;400,$E30="M")),0,1)))),0)</f>
        <v>0</v>
      </c>
      <c r="J31" s="17">
        <f>IF(OR($E30="M",$E30="W"),IF($D31="u60",J30*0.035*IF(OR(AND(J30&lt;100, $E30="W"), AND(J30&lt;400,$E30="M")),0,1),IF($D31="60-69",J30*0.025*IF(OR(AND(J30&lt;100, $E30="W"), AND(J30&lt;400,$E30="M")),0,1),IF($D31="70+",J30*0*IF(OR(AND(J30&lt;100, $E30="W"), AND(J30&lt;400,$E30="M")),0,1),J30*0.035*IF(OR(AND(J30&lt;100, $E30="W"), AND(J30&lt;400,$E30="M")),0,1)))),0)</f>
        <v>0</v>
      </c>
      <c r="K31" s="17">
        <f t="shared" si="0"/>
        <v>0</v>
      </c>
      <c r="L31" s="17"/>
      <c r="M31" s="62"/>
      <c r="N31" s="68"/>
      <c r="O31" s="69"/>
    </row>
    <row r="32" spans="1:15" ht="14.4" thickBot="1" x14ac:dyDescent="0.3">
      <c r="A32" s="18"/>
      <c r="B32" s="19"/>
      <c r="C32" s="20"/>
      <c r="D32" s="20"/>
      <c r="E32" s="36"/>
      <c r="F32" s="21">
        <f>IF(OR($E30="M",$E30="W"),IF($D31="u60",F30*IF(OR(AND(F30&lt;100, $E30="W"), AND(F30&lt;400,$E30="M")),0.07,0.035),IF($D31="60-69",F30*0.025*IF(OR(AND(F30&lt;100, $E30="W"), AND(F30&lt;400,$E30="M")),1,0),IF($D31="70+",F30*0,F30*IF(OR(AND(F30&lt;100, $E30="W"), AND(F30&lt;400,$E30="M")),0.07,0.035)))),0)</f>
        <v>0</v>
      </c>
      <c r="G32" s="21">
        <f>IF(OR($E30="M",$E30="W"),IF($D31="u60",G30*IF(OR(AND(G30&lt;100, $E30="W"), AND(G30&lt;400,$E30="M")),0.07,0.035),IF($D31="60-69",G30*0.025*IF(OR(AND(G30&lt;100, $E30="W"), AND(G30&lt;400,$E30="M")),1,0),IF($D31="70+",G30*0,G30*IF(OR(AND(G30&lt;100, $E30="W"), AND(G30&lt;400,$E30="M")),0.07,0.035)))),0)</f>
        <v>0</v>
      </c>
      <c r="H32" s="21">
        <f>IF(OR($E30="M",$E30="W"),IF($D31="u60",H30*IF(OR(AND(H30&lt;100, $E30="W"), AND(H30&lt;400,$E30="M")),0.07,0.035),IF($D31="60-69",H30*0.025*IF(OR(AND(H30&lt;100, $E30="W"), AND(H30&lt;400,$E30="M")),1,0),IF($D31="70+",H30*0,H30*IF(OR(AND(H30&lt;100, $E30="W"), AND(H30&lt;400,$E30="M")),0.07,0.035)))),0)</f>
        <v>0</v>
      </c>
      <c r="I32" s="21">
        <f>IF(OR($E30="M",$E30="W"),IF($D31="u60",I30*IF(OR(AND(I30&lt;100, $E30="W"), AND(I30&lt;400,$E30="M")),0.07,0.035),IF($D31="60-69",I30*0.025*IF(OR(AND(I30&lt;100, $E30="W"), AND(I30&lt;400,$E30="M")),1,0),IF($D31="70+",I30*0,I30*IF(OR(AND(I30&lt;100, $E30="W"), AND(I30&lt;400,$E30="M")),0.07,0.035)))),0)</f>
        <v>0</v>
      </c>
      <c r="J32" s="21">
        <f>IF(OR($E30="M",$E30="W"),IF($D31="u60",J30*IF(OR(AND(J30&lt;100, $E30="W"), AND(J30&lt;400,$E30="M")),0.07,0.035),IF($D31="60-69",J30*0.025*IF(OR(AND(J30&lt;100, $E30="W"), AND(J30&lt;400,$E30="M")),1,0),IF($D31="70+",J30*0,J30*IF(OR(AND(J30&lt;100, $E30="W"), AND(J30&lt;400,$E30="M")),0.07,0.035)))),0)</f>
        <v>0</v>
      </c>
      <c r="K32" s="21">
        <f t="shared" si="0"/>
        <v>0</v>
      </c>
      <c r="L32" s="21">
        <f>SUM(K31:K32)</f>
        <v>0</v>
      </c>
      <c r="M32" s="63"/>
      <c r="N32" s="70"/>
      <c r="O32" s="71"/>
    </row>
    <row r="33" spans="1:15" ht="14.4" thickTop="1" x14ac:dyDescent="0.25">
      <c r="A33" s="22"/>
      <c r="B33" s="22"/>
      <c r="C33" s="22"/>
      <c r="D33" s="22"/>
      <c r="E33" s="22"/>
      <c r="F33" s="22"/>
      <c r="G33" s="77" t="s">
        <v>13</v>
      </c>
      <c r="H33" s="77"/>
      <c r="I33" s="28" t="s">
        <v>18</v>
      </c>
      <c r="J33" s="58">
        <f>Page09!J33 + COUNTA(B10,B13,B16,B19,B22,B26,B25,B26,B28,B31)</f>
        <v>0</v>
      </c>
      <c r="K33" s="27">
        <f>Page09!K33 + K9+K12+K15+K18+K21+K24+K27+K30</f>
        <v>0</v>
      </c>
      <c r="L33" s="24">
        <f>SUM(L9,L12,L15,L18,L21,L24,L27,L30)</f>
        <v>0</v>
      </c>
      <c r="M33" s="22" t="s">
        <v>12</v>
      </c>
      <c r="N33" s="25"/>
    </row>
    <row r="34" spans="1:15" ht="13.8" x14ac:dyDescent="0.25">
      <c r="A34" s="22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3">
        <f>Page09!L34 +L11+L14+L17+L20+L23+L26+L29+L32</f>
        <v>0</v>
      </c>
      <c r="M34" s="22" t="s">
        <v>50</v>
      </c>
      <c r="N34" s="26"/>
    </row>
    <row r="35" spans="1:15" ht="13.8" x14ac:dyDescent="0.25">
      <c r="A35" s="22"/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</row>
    <row r="36" spans="1:15" ht="13.8" x14ac:dyDescent="0.25">
      <c r="A36" s="72" t="s">
        <v>65</v>
      </c>
      <c r="B36" s="72"/>
      <c r="C36" s="73"/>
      <c r="D36" s="73"/>
      <c r="E36" s="73"/>
      <c r="F36" s="73"/>
      <c r="G36" s="73"/>
      <c r="H36" s="54" t="s">
        <v>66</v>
      </c>
      <c r="I36" s="73"/>
      <c r="J36" s="73"/>
      <c r="K36" s="73"/>
      <c r="L36" s="73"/>
      <c r="M36" s="22"/>
      <c r="N36" s="22"/>
      <c r="O36" s="22"/>
    </row>
    <row r="37" spans="1:15" ht="13.8" x14ac:dyDescent="0.25">
      <c r="A37" s="22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</row>
  </sheetData>
  <sheetProtection algorithmName="SHA-512" hashValue="wat3h6A0HBCyQmIHHtBumaNq5QU8/Ozbv5BKKmEMvfTCfpwc8fKxC1/TYXqDfvF25HHhm5p6MHLXP+Ge5fMi4Q==" saltValue="iwqTRpRSjGVn4J/tNK4GxQ==" spinCount="100000" sheet="1" objects="1" scenarios="1" selectLockedCells="1"/>
  <mergeCells count="35">
    <mergeCell ref="N32:O32"/>
    <mergeCell ref="G33:H33"/>
    <mergeCell ref="A36:B36"/>
    <mergeCell ref="C36:G36"/>
    <mergeCell ref="I36:L36"/>
    <mergeCell ref="N31:O31"/>
    <mergeCell ref="N20:O20"/>
    <mergeCell ref="N21:O21"/>
    <mergeCell ref="N22:O22"/>
    <mergeCell ref="N23:O23"/>
    <mergeCell ref="N24:O24"/>
    <mergeCell ref="N25:O25"/>
    <mergeCell ref="N26:O26"/>
    <mergeCell ref="N27:O27"/>
    <mergeCell ref="N28:O28"/>
    <mergeCell ref="N29:O29"/>
    <mergeCell ref="N30:O30"/>
    <mergeCell ref="N19:O19"/>
    <mergeCell ref="A6:O6"/>
    <mergeCell ref="N9:O9"/>
    <mergeCell ref="N10:O10"/>
    <mergeCell ref="N11:O11"/>
    <mergeCell ref="N12:O12"/>
    <mergeCell ref="N13:O13"/>
    <mergeCell ref="N14:O14"/>
    <mergeCell ref="N15:O15"/>
    <mergeCell ref="N16:O16"/>
    <mergeCell ref="N17:O17"/>
    <mergeCell ref="N18:O18"/>
    <mergeCell ref="G1:I1"/>
    <mergeCell ref="AY1:AZ1"/>
    <mergeCell ref="G2:I2"/>
    <mergeCell ref="I4:K4"/>
    <mergeCell ref="C5:F5"/>
    <mergeCell ref="G5:H5"/>
  </mergeCells>
  <dataValidations count="5">
    <dataValidation allowBlank="1" showInputMessage="1" showErrorMessage="1" errorTitle="Age Group" error="Please enter U60 if Employee is less than 60 years old. Or Enter B67 if he/she is between 60 and 70 years old. Or Enter 70+ if he/she is 70 years or over" promptTitle="Age Group" sqref="E10:E11 E13:E14 E16:E17 E19:E20 E22:E23 E25:E26 E28:E29 E31:E32" xr:uid="{00000000-0002-0000-0A00-000000000000}"/>
    <dataValidation type="list" allowBlank="1" showInputMessage="1" showErrorMessage="1" errorTitle="Age Group" error="Please enter U60 if Employee is less than 60 years old. Or Enter B67 if he/she is between 60 and 70 years old. Or Enter 70+ if he/she is 70 years or over" promptTitle="Age Group" sqref="D10 D28 D25 D22 D19 D16 D13 D31" xr:uid="{00000000-0002-0000-0A00-000001000000}">
      <formula1>$AY$2:$AY$4</formula1>
    </dataValidation>
    <dataValidation type="list" allowBlank="1" showInputMessage="1" showErrorMessage="1" sqref="E9 E12 E15 E18 E21 E24 E27 E30" xr:uid="{00000000-0002-0000-0A00-000002000000}">
      <formula1>$P$3:$P$4</formula1>
    </dataValidation>
    <dataValidation type="list" allowBlank="1" showInputMessage="1" showErrorMessage="1" errorTitle="Sex" error="Please enter M for male of F for female" promptTitle="Sex" sqref="C19 C28 C22 C25" xr:uid="{00000000-0002-0000-0A00-000003000000}">
      <formula1>$P$1:$P$2</formula1>
    </dataValidation>
    <dataValidation type="list" allowBlank="1" showInputMessage="1" showErrorMessage="1" errorTitle="Sex" error="Please enter M for male or F for female" promptTitle="Sex" sqref="C13 C31 C10 C16" xr:uid="{00000000-0002-0000-0A00-000004000000}">
      <formula1>$P$1:$P$2</formula1>
    </dataValidation>
  </dataValidations>
  <pageMargins left="0.5" right="0.5" top="0.25" bottom="0.25" header="0.5" footer="0.5"/>
  <pageSetup paperSize="5" scale="92" orientation="landscape" r:id="rId1"/>
  <headerFooter alignWithMargins="0">
    <oddFooter>&amp;L
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2946" r:id="rId4" name="Drop Down 2">
              <controlPr defaultSize="0" autoLine="0" autoPict="0">
                <anchor moveWithCells="1">
                  <from>
                    <xdr:col>8</xdr:col>
                    <xdr:colOff>937260</xdr:colOff>
                    <xdr:row>4</xdr:row>
                    <xdr:rowOff>7620</xdr:rowOff>
                  </from>
                  <to>
                    <xdr:col>10</xdr:col>
                    <xdr:colOff>220980</xdr:colOff>
                    <xdr:row>5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D7217A-704E-4414-8943-ECD47AC8B739}">
  <sheetPr>
    <pageSetUpPr fitToPage="1"/>
  </sheetPr>
  <dimension ref="A1:BA37"/>
  <sheetViews>
    <sheetView zoomScale="86" zoomScaleNormal="86" workbookViewId="0">
      <selection activeCell="C36" sqref="C36:G36"/>
    </sheetView>
  </sheetViews>
  <sheetFormatPr defaultRowHeight="13.2" x14ac:dyDescent="0.25"/>
  <cols>
    <col min="1" max="1" width="14.5546875" customWidth="1"/>
    <col min="2" max="2" width="25.6640625" customWidth="1"/>
    <col min="3" max="3" width="4.33203125" customWidth="1"/>
    <col min="4" max="4" width="8.6640625" customWidth="1"/>
    <col min="5" max="5" width="3.6640625" customWidth="1"/>
    <col min="6" max="10" width="14.109375" customWidth="1"/>
    <col min="11" max="11" width="16.109375" bestFit="1" customWidth="1"/>
    <col min="12" max="12" width="19.5546875" customWidth="1"/>
    <col min="13" max="14" width="3.6640625" customWidth="1"/>
    <col min="15" max="15" width="16.88671875" customWidth="1"/>
    <col min="16" max="16" width="6.6640625" hidden="1" customWidth="1"/>
    <col min="49" max="49" width="15.6640625" bestFit="1" customWidth="1"/>
    <col min="50" max="50" width="14.88671875" bestFit="1" customWidth="1"/>
    <col min="51" max="51" width="8.88671875" customWidth="1"/>
    <col min="52" max="52" width="17.109375" bestFit="1" customWidth="1"/>
  </cols>
  <sheetData>
    <row r="1" spans="1:53" ht="15.6" x14ac:dyDescent="0.3">
      <c r="A1" s="1"/>
      <c r="B1" s="2"/>
      <c r="F1" s="2"/>
      <c r="G1" s="75" t="s">
        <v>0</v>
      </c>
      <c r="H1" s="75"/>
      <c r="I1" s="75"/>
      <c r="L1" s="4" t="s">
        <v>15</v>
      </c>
      <c r="M1" s="4"/>
      <c r="N1" s="4"/>
      <c r="O1" s="2"/>
      <c r="P1" s="40" t="s">
        <v>21</v>
      </c>
      <c r="AW1" s="45" t="s">
        <v>40</v>
      </c>
      <c r="AX1" s="45" t="s">
        <v>41</v>
      </c>
      <c r="AY1" s="74" t="s">
        <v>43</v>
      </c>
      <c r="AZ1" s="74"/>
      <c r="BA1" s="45" t="s">
        <v>59</v>
      </c>
    </row>
    <row r="2" spans="1:53" ht="15.6" x14ac:dyDescent="0.3">
      <c r="A2" s="2"/>
      <c r="B2" s="2"/>
      <c r="F2" s="2"/>
      <c r="G2" s="74" t="s">
        <v>1</v>
      </c>
      <c r="H2" s="74"/>
      <c r="I2" s="74"/>
      <c r="L2" s="32"/>
      <c r="M2" s="5"/>
      <c r="O2" s="3" t="s">
        <v>93</v>
      </c>
      <c r="P2" s="38" t="s">
        <v>20</v>
      </c>
      <c r="AW2" s="45" t="s">
        <v>14</v>
      </c>
      <c r="AX2" s="49">
        <f>EOMONTH(G5,-1)+1</f>
        <v>45839</v>
      </c>
      <c r="AY2" s="53" t="s">
        <v>47</v>
      </c>
      <c r="AZ2" s="45" t="s">
        <v>44</v>
      </c>
      <c r="BA2">
        <f>WEEKNUM(G5,12)-WEEKNUM(DATE(YEAR(G5),MONTH(G5),1),12)+1</f>
        <v>5</v>
      </c>
    </row>
    <row r="3" spans="1:53" ht="15.6" x14ac:dyDescent="0.3">
      <c r="A3" s="2"/>
      <c r="B3" s="2"/>
      <c r="F3" s="3" t="s">
        <v>6</v>
      </c>
      <c r="G3" s="33"/>
      <c r="H3" s="33"/>
      <c r="I3" s="34"/>
      <c r="J3" s="2"/>
      <c r="L3" s="2"/>
      <c r="M3" s="2"/>
      <c r="O3" s="2"/>
      <c r="P3" s="39" t="s">
        <v>22</v>
      </c>
      <c r="AW3" s="45" t="s">
        <v>35</v>
      </c>
      <c r="AY3" s="45" t="s">
        <v>62</v>
      </c>
      <c r="AZ3" s="45" t="s">
        <v>45</v>
      </c>
    </row>
    <row r="4" spans="1:53" ht="15" x14ac:dyDescent="0.25">
      <c r="A4" s="2"/>
      <c r="B4" s="2"/>
      <c r="F4" s="3" t="s">
        <v>2</v>
      </c>
      <c r="G4" s="35"/>
      <c r="H4" s="3" t="s">
        <v>3</v>
      </c>
      <c r="I4" s="80"/>
      <c r="J4" s="80"/>
      <c r="K4" s="80"/>
      <c r="L4" s="2"/>
      <c r="M4" s="2"/>
      <c r="N4" s="2"/>
      <c r="O4" s="2"/>
      <c r="P4" s="39" t="s">
        <v>21</v>
      </c>
      <c r="AW4" s="45" t="s">
        <v>36</v>
      </c>
      <c r="AY4" s="45" t="s">
        <v>48</v>
      </c>
      <c r="AZ4" s="45" t="s">
        <v>46</v>
      </c>
    </row>
    <row r="5" spans="1:53" ht="15.6" x14ac:dyDescent="0.3">
      <c r="A5" s="2"/>
      <c r="B5" s="2"/>
      <c r="C5" s="76" t="s">
        <v>4</v>
      </c>
      <c r="D5" s="76"/>
      <c r="E5" s="76"/>
      <c r="F5" s="76"/>
      <c r="G5" s="78">
        <v>45869</v>
      </c>
      <c r="H5" s="79"/>
      <c r="I5" s="55" t="s">
        <v>14</v>
      </c>
      <c r="J5" s="51">
        <v>7</v>
      </c>
      <c r="K5" s="50"/>
      <c r="L5" s="2"/>
      <c r="M5" s="2"/>
      <c r="N5" s="2"/>
      <c r="O5" s="2"/>
      <c r="R5" s="45"/>
      <c r="AW5" s="45" t="s">
        <v>37</v>
      </c>
    </row>
    <row r="6" spans="1:53" ht="18" customHeight="1" x14ac:dyDescent="0.25">
      <c r="A6" s="74" t="s">
        <v>5</v>
      </c>
      <c r="B6" s="74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AW6" s="45" t="s">
        <v>38</v>
      </c>
    </row>
    <row r="7" spans="1:53" ht="13.8" x14ac:dyDescent="0.25">
      <c r="A7" s="6"/>
      <c r="B7" s="6"/>
      <c r="C7" s="6"/>
      <c r="D7" s="52"/>
      <c r="E7" s="41" t="s">
        <v>22</v>
      </c>
      <c r="F7" s="7" t="s">
        <v>14</v>
      </c>
      <c r="G7" s="8" t="s">
        <v>14</v>
      </c>
      <c r="H7" s="8" t="s">
        <v>14</v>
      </c>
      <c r="I7" s="8" t="s">
        <v>14</v>
      </c>
      <c r="J7" s="9" t="s">
        <v>14</v>
      </c>
      <c r="K7" s="6" t="s">
        <v>16</v>
      </c>
      <c r="L7" s="10" t="s">
        <v>49</v>
      </c>
      <c r="M7" s="43" t="s">
        <v>19</v>
      </c>
      <c r="N7" s="60"/>
      <c r="O7" s="52"/>
      <c r="AW7" s="45" t="s">
        <v>39</v>
      </c>
    </row>
    <row r="8" spans="1:53" ht="14.4" thickBot="1" x14ac:dyDescent="0.3">
      <c r="A8" s="11" t="s">
        <v>7</v>
      </c>
      <c r="B8" s="12" t="s">
        <v>10</v>
      </c>
      <c r="C8" s="12" t="s">
        <v>8</v>
      </c>
      <c r="D8" s="12" t="s">
        <v>42</v>
      </c>
      <c r="E8" s="42" t="s">
        <v>21</v>
      </c>
      <c r="F8" s="46">
        <f>IF(WEEKDAY(AX2)&gt;J5-1,AX2+7-(WEEKDAY(AX2)-(J5-1)),IF(WEEKDAY(AX2)&lt;J5-1,AX2 + (J5-1) - WEEKDAY(AX2),AX2))</f>
        <v>45842</v>
      </c>
      <c r="G8" s="47">
        <f>F8+7</f>
        <v>45849</v>
      </c>
      <c r="H8" s="47">
        <f>G8+7</f>
        <v>45856</v>
      </c>
      <c r="I8" s="47">
        <f>H8+7</f>
        <v>45863</v>
      </c>
      <c r="J8" s="48" t="str">
        <f>IF(MONTH(I8+7)=MONTH(G5),I8+7,"")</f>
        <v/>
      </c>
      <c r="K8" s="12" t="s">
        <v>11</v>
      </c>
      <c r="L8" s="13" t="s">
        <v>17</v>
      </c>
      <c r="M8" s="44" t="s">
        <v>79</v>
      </c>
      <c r="N8" s="64" t="s">
        <v>9</v>
      </c>
      <c r="O8" s="59"/>
      <c r="AW8" s="45" t="s">
        <v>33</v>
      </c>
    </row>
    <row r="9" spans="1:53" ht="14.4" thickTop="1" x14ac:dyDescent="0.25">
      <c r="A9" s="14"/>
      <c r="B9" s="15"/>
      <c r="C9" s="16"/>
      <c r="D9" s="16"/>
      <c r="E9" s="36" t="s">
        <v>21</v>
      </c>
      <c r="F9" s="37"/>
      <c r="G9" s="37"/>
      <c r="H9" s="37"/>
      <c r="I9" s="37"/>
      <c r="J9" s="37"/>
      <c r="K9" s="17">
        <f t="shared" ref="K9:K32" si="0">SUM(F9:J9)</f>
        <v>0</v>
      </c>
      <c r="L9" s="17">
        <f>IF(D10="70+",0,K9)</f>
        <v>0</v>
      </c>
      <c r="M9" s="61">
        <f>COUNTIF(F9:J9,"&gt;0")</f>
        <v>0</v>
      </c>
      <c r="N9" s="66"/>
      <c r="O9" s="67"/>
      <c r="AW9" s="45" t="s">
        <v>34</v>
      </c>
    </row>
    <row r="10" spans="1:53" ht="13.8" x14ac:dyDescent="0.25">
      <c r="A10" s="29"/>
      <c r="B10" s="30"/>
      <c r="C10" s="31"/>
      <c r="D10" s="31"/>
      <c r="E10" s="36"/>
      <c r="F10" s="17">
        <f>IF(OR($E9="M",$E9="W"),IF($D10="u60",F9*0.035*IF(OR(AND(F9&lt;100, $E9="W"), AND(F9&lt;400,$E9="M")),0,1),IF($D10="60-69",F9*0.025*IF(OR(AND(F9&lt;100, $E9="W"), AND(F9&lt;400,$E9="M")),0,1),IF($D10="70+",F9*0*IF(OR(AND(F9&lt;100, $E9="W"), AND(F9&lt;400,$E9="M")),0,1),F9*0.035*IF(OR(AND(F9&lt;100, $E9="W"), AND(F9&lt;400,$E9="M")),0,1)))),0)</f>
        <v>0</v>
      </c>
      <c r="G10" s="17">
        <f>IF(OR($E9="M",$E9="W"),IF($D10="u60",G9*0.035*IF(OR(AND(G9&lt;100, $E9="W"), AND(G9&lt;400,$E9="M")),0,1),IF($D10="60-69",G9*0.025*IF(OR(AND(G9&lt;100, $E9="W"), AND(G9&lt;400,$E9="M")),0,1),IF($D10="70+",G9*0*IF(OR(AND(G9&lt;100, $E9="W"), AND(G9&lt;400,$E9="M")),0,1),G9*0.035*IF(OR(AND(G9&lt;100, $E9="W"), AND(G9&lt;400,$E9="M")),0,1)))),0)</f>
        <v>0</v>
      </c>
      <c r="H10" s="17">
        <f>IF(OR($E9="M",$E9="W"),IF($D10="u60",H9*0.035*IF(OR(AND(H9&lt;100, $E9="W"), AND(H9&lt;400,$E9="M")),0,1),IF($D10="60-69",H9*0.025*IF(OR(AND(H9&lt;100, $E9="W"), AND(H9&lt;400,$E9="M")),0,1),IF($D10="70+",H9*0*IF(OR(AND(H9&lt;100, $E9="W"), AND(H9&lt;400,$E9="M")),0,1),H9*0.035*IF(OR(AND(H9&lt;100, $E9="W"), AND(H9&lt;400,$E9="M")),0,1)))),0)</f>
        <v>0</v>
      </c>
      <c r="I10" s="17">
        <f>IF(OR($E9="M",$E9="W"),IF($D10="u60",I9*0.035*IF(OR(AND(I9&lt;100, $E9="W"), AND(I9&lt;400,$E9="M")),0,1),IF($D10="60-69",I9*0.025*IF(OR(AND(I9&lt;100, $E9="W"), AND(I9&lt;400,$E9="M")),0,1),IF($D10="70+",I9*0*IF(OR(AND(I9&lt;100, $E9="W"), AND(I9&lt;400,$E9="M")),0,1),I9*0.035*IF(OR(AND(I9&lt;100, $E9="W"), AND(I9&lt;400,$E9="M")),0,1)))),0)</f>
        <v>0</v>
      </c>
      <c r="J10" s="17">
        <f>IF(OR($E9="M",$E9="W"),IF($D10="u60",J9*0.035*IF(OR(AND(J9&lt;100, $E9="W"), AND(J9&lt;400,$E9="M")),0,1),IF($D10="60-69",J9*0.025*IF(OR(AND(J9&lt;100, $E9="W"), AND(J9&lt;400,$E9="M")),0,1),IF($D10="70+",J9*0*IF(OR(AND(J9&lt;100, $E9="W"), AND(J9&lt;400,$E9="M")),0,1),J9*0.035*IF(OR(AND(J9&lt;100, $E9="W"), AND(J9&lt;400,$E9="M")),0,1)))),0)</f>
        <v>0</v>
      </c>
      <c r="K10" s="17">
        <f t="shared" si="0"/>
        <v>0</v>
      </c>
      <c r="L10" s="17"/>
      <c r="M10" s="62"/>
      <c r="N10" s="68"/>
      <c r="O10" s="69"/>
      <c r="T10" s="45"/>
    </row>
    <row r="11" spans="1:53" ht="14.4" thickBot="1" x14ac:dyDescent="0.3">
      <c r="A11" s="18"/>
      <c r="B11" s="19"/>
      <c r="C11" s="20"/>
      <c r="D11" s="20"/>
      <c r="E11" s="36"/>
      <c r="F11" s="21">
        <f>IF(OR($E9="M",$E9="W"),IF($D10="u60",F9*IF(OR(AND(F9&lt;100, $E9="W"), AND(F9&lt;400,$E9="M")),0.07,0.035),IF($D10="60-69",F9*0.025*IF(OR(AND(F9&lt;100, $E9="W"), AND(F9&lt;400,$E9="M")),1,0),IF($D10="70+",F9*0,F9*IF(OR(AND(F9&lt;100, $E9="W"), AND(F9&lt;400,$E9="M")),0.07,0.035)))),0)</f>
        <v>0</v>
      </c>
      <c r="G11" s="21">
        <f>IF(OR($E9="M",$E9="W"),IF($D10="u60",G9*IF(OR(AND(G9&lt;100, $E9="W"), AND(G9&lt;400,$E9="M")),0.07,0.035),IF($D10="60-69",G9*0.025*IF(OR(AND(G9&lt;100, $E9="W"), AND(G9&lt;400,$E9="M")),1,0),IF($D10="70+",G9*0,G9*IF(OR(AND(G9&lt;100, $E9="W"), AND(G9&lt;400,$E9="M")),0.07,0.035)))),0)</f>
        <v>0</v>
      </c>
      <c r="H11" s="21">
        <f>IF(OR($E9="M",$E9="W"),IF($D10="u60",H9*IF(OR(AND(H9&lt;100, $E9="W"), AND(H9&lt;400,$E9="M")),0.07,0.035),IF($D10="60-69",H9*0.025*IF(OR(AND(H9&lt;100, $E9="W"), AND(H9&lt;400,$E9="M")),1,0),IF($D10="70+",H9*0,H9*IF(OR(AND(H9&lt;100, $E9="W"), AND(H9&lt;400,$E9="M")),0.07,0.035)))),0)</f>
        <v>0</v>
      </c>
      <c r="I11" s="21">
        <f>IF(OR($E9="M",$E9="W"),IF($D10="u60",I9*IF(OR(AND(I9&lt;100, $E9="W"), AND(I9&lt;400,$E9="M")),0.07,0.035),IF($D10="60-69",I9*0.025*IF(OR(AND(I9&lt;100, $E9="W"), AND(I9&lt;400,$E9="M")),1,0),IF($D10="70+",I9*0,I9*IF(OR(AND(I9&lt;100, $E9="W"), AND(I9&lt;400,$E9="M")),0.07,0.035)))),0)</f>
        <v>0</v>
      </c>
      <c r="J11" s="21">
        <f>IF(OR($E9="M",$E9="W"),IF($D10="u60",J9*IF(OR(AND(J9&lt;100, $E9="W"), AND(J9&lt;400,$E9="M")),0.07,0.035),IF($D10="60-69",J9*0.025*IF(OR(AND(J9&lt;100, $E9="W"), AND(J9&lt;400,$E9="M")),1,0),IF($D10="70+",J9*0,J9*IF(OR(AND(J9&lt;100, $E9="W"), AND(J9&lt;400,$E9="M")),0.07,0.035)))),0)</f>
        <v>0</v>
      </c>
      <c r="K11" s="21">
        <f t="shared" si="0"/>
        <v>0</v>
      </c>
      <c r="L11" s="21">
        <f>SUM(K10:K11)</f>
        <v>0</v>
      </c>
      <c r="M11" s="63"/>
      <c r="N11" s="70"/>
      <c r="O11" s="71"/>
    </row>
    <row r="12" spans="1:53" ht="14.4" thickTop="1" x14ac:dyDescent="0.25">
      <c r="A12" s="14"/>
      <c r="B12" s="15"/>
      <c r="C12" s="16"/>
      <c r="D12" s="16"/>
      <c r="E12" s="36" t="s">
        <v>21</v>
      </c>
      <c r="F12" s="37"/>
      <c r="G12" s="37"/>
      <c r="H12" s="37"/>
      <c r="I12" s="37"/>
      <c r="J12" s="37"/>
      <c r="K12" s="17">
        <f t="shared" si="0"/>
        <v>0</v>
      </c>
      <c r="L12" s="17">
        <f>IF(D13="70+",0,K12)</f>
        <v>0</v>
      </c>
      <c r="M12" s="61">
        <f>COUNTIF(F12:J12,"&gt;0")</f>
        <v>0</v>
      </c>
      <c r="N12" s="66"/>
      <c r="O12" s="67"/>
    </row>
    <row r="13" spans="1:53" ht="13.8" x14ac:dyDescent="0.25">
      <c r="A13" s="29"/>
      <c r="B13" s="30"/>
      <c r="C13" s="31"/>
      <c r="D13" s="31"/>
      <c r="E13" s="36"/>
      <c r="F13" s="17">
        <f>IF(OR($E12="M",$E12="W"),IF($D13="u60",F12*0.035*IF(OR(AND(F12&lt;100, $E12="W"), AND(F12&lt;400,$E12="M")),0,1),IF($D13="60-69",F12*0.025*IF(OR(AND(F12&lt;100, $E12="W"), AND(F12&lt;400,$E12="M")),0,1),IF($D13="70+",F12*0*IF(OR(AND(F12&lt;100, $E12="W"), AND(F12&lt;400,$E12="M")),0,1),F12*0.035*IF(OR(AND(F12&lt;100, $E12="W"), AND(F12&lt;400,$E12="M")),0,1)))),0)</f>
        <v>0</v>
      </c>
      <c r="G13" s="17">
        <f>IF(OR($E12="M",$E12="W"),IF($D13="u60",G12*0.035*IF(OR(AND(G12&lt;100, $E12="W"), AND(G12&lt;400,$E12="M")),0,1),IF($D13="60-69",G12*0.025*IF(OR(AND(G12&lt;100, $E12="W"), AND(G12&lt;400,$E12="M")),0,1),IF($D13="70+",G12*0*IF(OR(AND(G12&lt;100, $E12="W"), AND(G12&lt;400,$E12="M")),0,1),G12*0.035*IF(OR(AND(G12&lt;100, $E12="W"), AND(G12&lt;400,$E12="M")),0,1)))),0)</f>
        <v>0</v>
      </c>
      <c r="H13" s="17">
        <f>IF(OR($E12="M",$E12="W"),IF($D13="u60",H12*0.035*IF(OR(AND(H12&lt;100, $E12="W"), AND(H12&lt;400,$E12="M")),0,1),IF($D13="60-69",H12*0.025*IF(OR(AND(H12&lt;100, $E12="W"), AND(H12&lt;400,$E12="M")),0,1),IF($D13="70+",H12*0*IF(OR(AND(H12&lt;100, $E12="W"), AND(H12&lt;400,$E12="M")),0,1),H12*0.035*IF(OR(AND(H12&lt;100, $E12="W"), AND(H12&lt;400,$E12="M")),0,1)))),0)</f>
        <v>0</v>
      </c>
      <c r="I13" s="17">
        <f>IF(OR($E12="M",$E12="W"),IF($D13="u60",I12*0.035*IF(OR(AND(I12&lt;100, $E12="W"), AND(I12&lt;400,$E12="M")),0,1),IF($D13="60-69",I12*0.025*IF(OR(AND(I12&lt;100, $E12="W"), AND(I12&lt;400,$E12="M")),0,1),IF($D13="70+",I12*0*IF(OR(AND(I12&lt;100, $E12="W"), AND(I12&lt;400,$E12="M")),0,1),I12*0.035*IF(OR(AND(I12&lt;100, $E12="W"), AND(I12&lt;400,$E12="M")),0,1)))),0)</f>
        <v>0</v>
      </c>
      <c r="J13" s="17">
        <f>IF(OR($E12="M",$E12="W"),IF($D13="u60",J12*0.035*IF(OR(AND(J12&lt;100, $E12="W"), AND(J12&lt;400,$E12="M")),0,1),IF($D13="60-69",J12*0.025*IF(OR(AND(J12&lt;100, $E12="W"), AND(J12&lt;400,$E12="M")),0,1),IF($D13="70+",J12*0*IF(OR(AND(J12&lt;100, $E12="W"), AND(J12&lt;400,$E12="M")),0,1),J12*0.035*IF(OR(AND(J12&lt;100, $E12="W"), AND(J12&lt;400,$E12="M")),0,1)))),0)</f>
        <v>0</v>
      </c>
      <c r="K13" s="17">
        <f t="shared" si="0"/>
        <v>0</v>
      </c>
      <c r="L13" s="17"/>
      <c r="M13" s="62"/>
      <c r="N13" s="68"/>
      <c r="O13" s="69"/>
    </row>
    <row r="14" spans="1:53" ht="14.4" thickBot="1" x14ac:dyDescent="0.3">
      <c r="A14" s="18"/>
      <c r="B14" s="19"/>
      <c r="C14" s="20"/>
      <c r="D14" s="20"/>
      <c r="E14" s="36"/>
      <c r="F14" s="21">
        <f>IF(OR($E12="M",$E12="W"),IF($D13="u60",F12*IF(OR(AND(F12&lt;100, $E12="W"), AND(F12&lt;400,$E12="M")),0.07,0.035),IF($D13="60-69",F12*0.025*IF(OR(AND(F12&lt;100, $E12="W"), AND(F12&lt;400,$E12="M")),1,0),IF($D13="70+",F12*0,F12*IF(OR(AND(F12&lt;100, $E12="W"), AND(F12&lt;400,$E12="M")),0.07,0.035)))),0)</f>
        <v>0</v>
      </c>
      <c r="G14" s="21">
        <f>IF(OR($E12="M",$E12="W"),IF($D13="u60",G12*IF(OR(AND(G12&lt;100, $E12="W"), AND(G12&lt;400,$E12="M")),0.07,0.035),IF($D13="60-69",G12*0.025*IF(OR(AND(G12&lt;100, $E12="W"), AND(G12&lt;400,$E12="M")),1,0),IF($D13="70+",G12*0,G12*IF(OR(AND(G12&lt;100, $E12="W"), AND(G12&lt;400,$E12="M")),0.07,0.035)))),0)</f>
        <v>0</v>
      </c>
      <c r="H14" s="21">
        <f>IF(OR($E12="M",$E12="W"),IF($D13="u60",H12*IF(OR(AND(H12&lt;100, $E12="W"), AND(H12&lt;400,$E12="M")),0.07,0.035),IF($D13="60-69",H12*0.025*IF(OR(AND(H12&lt;100, $E12="W"), AND(H12&lt;400,$E12="M")),1,0),IF($D13="70+",H12*0,H12*IF(OR(AND(H12&lt;100, $E12="W"), AND(H12&lt;400,$E12="M")),0.07,0.035)))),0)</f>
        <v>0</v>
      </c>
      <c r="I14" s="21">
        <f>IF(OR($E12="M",$E12="W"),IF($D13="u60",I12*IF(OR(AND(I12&lt;100, $E12="W"), AND(I12&lt;400,$E12="M")),0.07,0.035),IF($D13="60-69",I12*0.025*IF(OR(AND(I12&lt;100, $E12="W"), AND(I12&lt;400,$E12="M")),1,0),IF($D13="70+",I12*0,I12*IF(OR(AND(I12&lt;100, $E12="W"), AND(I12&lt;400,$E12="M")),0.07,0.035)))),0)</f>
        <v>0</v>
      </c>
      <c r="J14" s="21">
        <f>IF(OR($E12="M",$E12="W"),IF($D13="u60",J12*IF(OR(AND(J12&lt;100, $E12="W"), AND(J12&lt;400,$E12="M")),0.07,0.035),IF($D13="60-69",J12*0.025*IF(OR(AND(J12&lt;100, $E12="W"), AND(J12&lt;400,$E12="M")),1,0),IF($D13="70+",J12*0,J12*IF(OR(AND(J12&lt;100, $E12="W"), AND(J12&lt;400,$E12="M")),0.07,0.035)))),0)</f>
        <v>0</v>
      </c>
      <c r="K14" s="21">
        <f t="shared" si="0"/>
        <v>0</v>
      </c>
      <c r="L14" s="21">
        <f>SUM(K13:K14)</f>
        <v>0</v>
      </c>
      <c r="M14" s="63"/>
      <c r="N14" s="70"/>
      <c r="O14" s="71"/>
    </row>
    <row r="15" spans="1:53" ht="14.4" thickTop="1" x14ac:dyDescent="0.25">
      <c r="A15" s="14"/>
      <c r="B15" s="15"/>
      <c r="C15" s="16"/>
      <c r="D15" s="16"/>
      <c r="E15" s="36" t="s">
        <v>21</v>
      </c>
      <c r="F15" s="37"/>
      <c r="G15" s="37"/>
      <c r="H15" s="37"/>
      <c r="I15" s="37"/>
      <c r="J15" s="37"/>
      <c r="K15" s="17">
        <f t="shared" si="0"/>
        <v>0</v>
      </c>
      <c r="L15" s="17">
        <f>IF(D16="70+",0,K15)</f>
        <v>0</v>
      </c>
      <c r="M15" s="61">
        <f>COUNTIF(F15:J15,"&gt;0")</f>
        <v>0</v>
      </c>
      <c r="N15" s="66"/>
      <c r="O15" s="67"/>
    </row>
    <row r="16" spans="1:53" ht="13.8" x14ac:dyDescent="0.25">
      <c r="A16" s="29"/>
      <c r="B16" s="30"/>
      <c r="C16" s="31"/>
      <c r="D16" s="31"/>
      <c r="E16" s="36"/>
      <c r="F16" s="17">
        <f>IF(OR($E15="M",$E15="W"),IF($D16="u60",F15*0.035*IF(OR(AND(F15&lt;100, $E15="W"), AND(F15&lt;400,$E15="M")),0,1),IF($D16="60-69",F15*0.025*IF(OR(AND(F15&lt;100, $E15="W"), AND(F15&lt;400,$E15="M")),0,1),IF($D16="70+",F15*0*IF(OR(AND(F15&lt;100, $E15="W"), AND(F15&lt;400,$E15="M")),0,1),F15*0.035*IF(OR(AND(F15&lt;100, $E15="W"), AND(F15&lt;400,$E15="M")),0,1)))),0)</f>
        <v>0</v>
      </c>
      <c r="G16" s="17">
        <f>IF(OR($E15="M",$E15="W"),IF($D16="u60",G15*0.035*IF(OR(AND(G15&lt;100, $E15="W"), AND(G15&lt;400,$E15="M")),0,1),IF($D16="60-69",G15*0.025*IF(OR(AND(G15&lt;100, $E15="W"), AND(G15&lt;400,$E15="M")),0,1),IF($D16="70+",G15*0*IF(OR(AND(G15&lt;100, $E15="W"), AND(G15&lt;400,$E15="M")),0,1),G15*0.035*IF(OR(AND(G15&lt;100, $E15="W"), AND(G15&lt;400,$E15="M")),0,1)))),0)</f>
        <v>0</v>
      </c>
      <c r="H16" s="17">
        <f>IF(OR($E15="M",$E15="W"),IF($D16="u60",H15*0.035*IF(OR(AND(H15&lt;100, $E15="W"), AND(H15&lt;400,$E15="M")),0,1),IF($D16="60-69",H15*0.025*IF(OR(AND(H15&lt;100, $E15="W"), AND(H15&lt;400,$E15="M")),0,1),IF($D16="70+",H15*0*IF(OR(AND(H15&lt;100, $E15="W"), AND(H15&lt;400,$E15="M")),0,1),H15*0.035*IF(OR(AND(H15&lt;100, $E15="W"), AND(H15&lt;400,$E15="M")),0,1)))),0)</f>
        <v>0</v>
      </c>
      <c r="I16" s="17">
        <f>IF(OR($E15="M",$E15="W"),IF($D16="u60",I15*0.035*IF(OR(AND(I15&lt;100, $E15="W"), AND(I15&lt;400,$E15="M")),0,1),IF($D16="60-69",I15*0.025*IF(OR(AND(I15&lt;100, $E15="W"), AND(I15&lt;400,$E15="M")),0,1),IF($D16="70+",I15*0*IF(OR(AND(I15&lt;100, $E15="W"), AND(I15&lt;400,$E15="M")),0,1),I15*0.035*IF(OR(AND(I15&lt;100, $E15="W"), AND(I15&lt;400,$E15="M")),0,1)))),0)</f>
        <v>0</v>
      </c>
      <c r="J16" s="17">
        <f>IF(OR($E15="M",$E15="W"),IF($D16="u60",J15*0.035*IF(OR(AND(J15&lt;100, $E15="W"), AND(J15&lt;400,$E15="M")),0,1),IF($D16="60-69",J15*0.025*IF(OR(AND(J15&lt;100, $E15="W"), AND(J15&lt;400,$E15="M")),0,1),IF($D16="70+",J15*0*IF(OR(AND(J15&lt;100, $E15="W"), AND(J15&lt;400,$E15="M")),0,1),J15*0.035*IF(OR(AND(J15&lt;100, $E15="W"), AND(J15&lt;400,$E15="M")),0,1)))),0)</f>
        <v>0</v>
      </c>
      <c r="K16" s="17">
        <f t="shared" si="0"/>
        <v>0</v>
      </c>
      <c r="L16" s="17"/>
      <c r="M16" s="62"/>
      <c r="N16" s="68"/>
      <c r="O16" s="69"/>
    </row>
    <row r="17" spans="1:15" ht="14.4" thickBot="1" x14ac:dyDescent="0.3">
      <c r="A17" s="18"/>
      <c r="B17" s="19"/>
      <c r="C17" s="20"/>
      <c r="D17" s="20"/>
      <c r="E17" s="36"/>
      <c r="F17" s="21">
        <f>IF(OR($E15="M",$E15="W"),IF($D16="u60",F15*IF(OR(AND(F15&lt;100, $E15="W"), AND(F15&lt;400,$E15="M")),0.07,0.035),IF($D16="60-69",F15*0.025*IF(OR(AND(F15&lt;100, $E15="W"), AND(F15&lt;400,$E15="M")),1,0),IF($D16="70+",F15*0,F15*IF(OR(AND(F15&lt;100, $E15="W"), AND(F15&lt;400,$E15="M")),0.07,0.035)))),0)</f>
        <v>0</v>
      </c>
      <c r="G17" s="21">
        <f>IF(OR($E15="M",$E15="W"),IF($D16="u60",G15*IF(OR(AND(G15&lt;100, $E15="W"), AND(G15&lt;400,$E15="M")),0.07,0.035),IF($D16="60-69",G15*0.025*IF(OR(AND(G15&lt;100, $E15="W"), AND(G15&lt;400,$E15="M")),1,0),IF($D16="70+",G15*0,G15*IF(OR(AND(G15&lt;100, $E15="W"), AND(G15&lt;400,$E15="M")),0.07,0.035)))),0)</f>
        <v>0</v>
      </c>
      <c r="H17" s="21">
        <f>IF(OR($E15="M",$E15="W"),IF($D16="u60",H15*IF(OR(AND(H15&lt;100, $E15="W"), AND(H15&lt;400,$E15="M")),0.07,0.035),IF($D16="60-69",H15*0.025*IF(OR(AND(H15&lt;100, $E15="W"), AND(H15&lt;400,$E15="M")),1,0),IF($D16="70+",H15*0,H15*IF(OR(AND(H15&lt;100, $E15="W"), AND(H15&lt;400,$E15="M")),0.07,0.035)))),0)</f>
        <v>0</v>
      </c>
      <c r="I17" s="21">
        <f>IF(OR($E15="M",$E15="W"),IF($D16="u60",I15*IF(OR(AND(I15&lt;100, $E15="W"), AND(I15&lt;400,$E15="M")),0.07,0.035),IF($D16="60-69",I15*0.025*IF(OR(AND(I15&lt;100, $E15="W"), AND(I15&lt;400,$E15="M")),1,0),IF($D16="70+",I15*0,I15*IF(OR(AND(I15&lt;100, $E15="W"), AND(I15&lt;400,$E15="M")),0.07,0.035)))),0)</f>
        <v>0</v>
      </c>
      <c r="J17" s="21">
        <f>IF(OR($E15="M",$E15="W"),IF($D16="u60",J15*IF(OR(AND(J15&lt;100, $E15="W"), AND(J15&lt;400,$E15="M")),0.07,0.035),IF($D16="60-69",J15*0.025*IF(OR(AND(J15&lt;100, $E15="W"), AND(J15&lt;400,$E15="M")),1,0),IF($D16="70+",J15*0,J15*IF(OR(AND(J15&lt;100, $E15="W"), AND(J15&lt;400,$E15="M")),0.07,0.035)))),0)</f>
        <v>0</v>
      </c>
      <c r="K17" s="21">
        <f t="shared" si="0"/>
        <v>0</v>
      </c>
      <c r="L17" s="21">
        <f>SUM(K16:K17)</f>
        <v>0</v>
      </c>
      <c r="M17" s="63"/>
      <c r="N17" s="70"/>
      <c r="O17" s="71"/>
    </row>
    <row r="18" spans="1:15" ht="14.4" thickTop="1" x14ac:dyDescent="0.25">
      <c r="A18" s="14"/>
      <c r="B18" s="15"/>
      <c r="C18" s="16"/>
      <c r="D18" s="16"/>
      <c r="E18" s="36" t="s">
        <v>21</v>
      </c>
      <c r="F18" s="37"/>
      <c r="G18" s="37"/>
      <c r="H18" s="37"/>
      <c r="I18" s="37"/>
      <c r="J18" s="37"/>
      <c r="K18" s="17">
        <f t="shared" si="0"/>
        <v>0</v>
      </c>
      <c r="L18" s="17">
        <f>IF(D19="70+",0,K18)</f>
        <v>0</v>
      </c>
      <c r="M18" s="61">
        <f>COUNTIF(F18:J18,"&gt;0")</f>
        <v>0</v>
      </c>
      <c r="N18" s="66"/>
      <c r="O18" s="67"/>
    </row>
    <row r="19" spans="1:15" ht="13.8" x14ac:dyDescent="0.25">
      <c r="A19" s="29"/>
      <c r="B19" s="30"/>
      <c r="C19" s="31"/>
      <c r="D19" s="31"/>
      <c r="E19" s="36"/>
      <c r="F19" s="17">
        <f>IF(OR($E18="M",$E18="W"),IF($D19="u60",F18*0.035*IF(OR(AND(F18&lt;100, $E18="W"), AND(F18&lt;400,$E18="M")),0,1),IF($D19="60-69",F18*0.025*IF(OR(AND(F18&lt;100, $E18="W"), AND(F18&lt;400,$E18="M")),0,1),IF($D19="70+",F18*0*IF(OR(AND(F18&lt;100, $E18="W"), AND(F18&lt;400,$E18="M")),0,1),F18*0.035*IF(OR(AND(F18&lt;100, $E18="W"), AND(F18&lt;400,$E18="M")),0,1)))),0)</f>
        <v>0</v>
      </c>
      <c r="G19" s="17">
        <f>IF(OR($E18="M",$E18="W"),IF($D19="u60",G18*0.035*IF(OR(AND(G18&lt;100, $E18="W"), AND(G18&lt;400,$E18="M")),0,1),IF($D19="60-69",G18*0.025*IF(OR(AND(G18&lt;100, $E18="W"), AND(G18&lt;400,$E18="M")),0,1),IF($D19="70+",G18*0*IF(OR(AND(G18&lt;100, $E18="W"), AND(G18&lt;400,$E18="M")),0,1),G18*0.035*IF(OR(AND(G18&lt;100, $E18="W"), AND(G18&lt;400,$E18="M")),0,1)))),0)</f>
        <v>0</v>
      </c>
      <c r="H19" s="17">
        <f>IF(OR($E18="M",$E18="W"),IF($D19="u60",H18*0.035*IF(OR(AND(H18&lt;100, $E18="W"), AND(H18&lt;400,$E18="M")),0,1),IF($D19="60-69",H18*0.025*IF(OR(AND(H18&lt;100, $E18="W"), AND(H18&lt;400,$E18="M")),0,1),IF($D19="70+",H18*0*IF(OR(AND(H18&lt;100, $E18="W"), AND(H18&lt;400,$E18="M")),0,1),H18*0.035*IF(OR(AND(H18&lt;100, $E18="W"), AND(H18&lt;400,$E18="M")),0,1)))),0)</f>
        <v>0</v>
      </c>
      <c r="I19" s="17">
        <f>IF(OR($E18="M",$E18="W"),IF($D19="u60",I18*0.035*IF(OR(AND(I18&lt;100, $E18="W"), AND(I18&lt;400,$E18="M")),0,1),IF($D19="60-69",I18*0.025*IF(OR(AND(I18&lt;100, $E18="W"), AND(I18&lt;400,$E18="M")),0,1),IF($D19="70+",I18*0*IF(OR(AND(I18&lt;100, $E18="W"), AND(I18&lt;400,$E18="M")),0,1),I18*0.035*IF(OR(AND(I18&lt;100, $E18="W"), AND(I18&lt;400,$E18="M")),0,1)))),0)</f>
        <v>0</v>
      </c>
      <c r="J19" s="17">
        <f>IF(OR($E18="M",$E18="W"),IF($D19="u60",J18*0.035*IF(OR(AND(J18&lt;100, $E18="W"), AND(J18&lt;400,$E18="M")),0,1),IF($D19="60-69",J18*0.025*IF(OR(AND(J18&lt;100, $E18="W"), AND(J18&lt;400,$E18="M")),0,1),IF($D19="70+",J18*0*IF(OR(AND(J18&lt;100, $E18="W"), AND(J18&lt;400,$E18="M")),0,1),J18*0.035*IF(OR(AND(J18&lt;100, $E18="W"), AND(J18&lt;400,$E18="M")),0,1)))),0)</f>
        <v>0</v>
      </c>
      <c r="K19" s="17">
        <f t="shared" si="0"/>
        <v>0</v>
      </c>
      <c r="L19" s="17"/>
      <c r="M19" s="62"/>
      <c r="N19" s="68"/>
      <c r="O19" s="69"/>
    </row>
    <row r="20" spans="1:15" ht="14.4" thickBot="1" x14ac:dyDescent="0.3">
      <c r="A20" s="18"/>
      <c r="B20" s="19"/>
      <c r="C20" s="20"/>
      <c r="D20" s="20"/>
      <c r="E20" s="36"/>
      <c r="F20" s="21">
        <f>IF(OR($E18="M",$E18="W"),IF($D19="u60",F18*IF(OR(AND(F18&lt;100, $E18="W"), AND(F18&lt;400,$E18="M")),0.07,0.035),IF($D19="60-69",F18*0.025*IF(OR(AND(F18&lt;100, $E18="W"), AND(F18&lt;400,$E18="M")),1,0),IF($D19="70+",F18*0,F18*IF(OR(AND(F18&lt;100, $E18="W"), AND(F18&lt;400,$E18="M")),0.07,0.035)))),0)</f>
        <v>0</v>
      </c>
      <c r="G20" s="21">
        <f>IF(OR($E18="M",$E18="W"),IF($D19="u60",G18*IF(OR(AND(G18&lt;100, $E18="W"), AND(G18&lt;400,$E18="M")),0.07,0.035),IF($D19="60-69",G18*0.025*IF(OR(AND(G18&lt;100, $E18="W"), AND(G18&lt;400,$E18="M")),1,0),IF($D19="70+",G18*0,G18*IF(OR(AND(G18&lt;100, $E18="W"), AND(G18&lt;400,$E18="M")),0.07,0.035)))),0)</f>
        <v>0</v>
      </c>
      <c r="H20" s="21">
        <f>IF(OR($E18="M",$E18="W"),IF($D19="u60",H18*IF(OR(AND(H18&lt;100, $E18="W"), AND(H18&lt;400,$E18="M")),0.07,0.035),IF($D19="60-69",H18*0.025*IF(OR(AND(H18&lt;100, $E18="W"), AND(H18&lt;400,$E18="M")),1,0),IF($D19="70+",H18*0,H18*IF(OR(AND(H18&lt;100, $E18="W"), AND(H18&lt;400,$E18="M")),0.07,0.035)))),0)</f>
        <v>0</v>
      </c>
      <c r="I20" s="21">
        <f>IF(OR($E18="M",$E18="W"),IF($D19="u60",I18*IF(OR(AND(I18&lt;100, $E18="W"), AND(I18&lt;400,$E18="M")),0.07,0.035),IF($D19="60-69",I18*0.025*IF(OR(AND(I18&lt;100, $E18="W"), AND(I18&lt;400,$E18="M")),1,0),IF($D19="70+",I18*0,I18*IF(OR(AND(I18&lt;100, $E18="W"), AND(I18&lt;400,$E18="M")),0.07,0.035)))),0)</f>
        <v>0</v>
      </c>
      <c r="J20" s="21">
        <f>IF(OR($E18="M",$E18="W"),IF($D19="u60",J18*IF(OR(AND(J18&lt;100, $E18="W"), AND(J18&lt;400,$E18="M")),0.07,0.035),IF($D19="60-69",J18*0.025*IF(OR(AND(J18&lt;100, $E18="W"), AND(J18&lt;400,$E18="M")),1,0),IF($D19="70+",J18*0,J18*IF(OR(AND(J18&lt;100, $E18="W"), AND(J18&lt;400,$E18="M")),0.07,0.035)))),0)</f>
        <v>0</v>
      </c>
      <c r="K20" s="21">
        <f t="shared" si="0"/>
        <v>0</v>
      </c>
      <c r="L20" s="21">
        <f>SUM(K19:K20)</f>
        <v>0</v>
      </c>
      <c r="M20" s="63"/>
      <c r="N20" s="70"/>
      <c r="O20" s="71"/>
    </row>
    <row r="21" spans="1:15" ht="14.4" thickTop="1" x14ac:dyDescent="0.25">
      <c r="A21" s="14"/>
      <c r="B21" s="15"/>
      <c r="C21" s="16"/>
      <c r="D21" s="16"/>
      <c r="E21" s="36" t="s">
        <v>21</v>
      </c>
      <c r="F21" s="37"/>
      <c r="G21" s="37"/>
      <c r="H21" s="37"/>
      <c r="I21" s="37"/>
      <c r="J21" s="37"/>
      <c r="K21" s="17">
        <f t="shared" si="0"/>
        <v>0</v>
      </c>
      <c r="L21" s="17">
        <f>IF(D22="70+",0,K21)</f>
        <v>0</v>
      </c>
      <c r="M21" s="61">
        <f>COUNTIF(F21:J21,"&gt;0")</f>
        <v>0</v>
      </c>
      <c r="N21" s="66"/>
      <c r="O21" s="67"/>
    </row>
    <row r="22" spans="1:15" ht="13.8" x14ac:dyDescent="0.25">
      <c r="A22" s="29"/>
      <c r="B22" s="30"/>
      <c r="C22" s="31"/>
      <c r="D22" s="31"/>
      <c r="E22" s="36"/>
      <c r="F22" s="17">
        <f>IF(OR($E21="M",$E21="W"),IF($D22="u60",F21*0.035*IF(OR(AND(F21&lt;100, $E21="W"), AND(F21&lt;400,$E21="M")),0,1),IF($D22="60-69",F21*0.025*IF(OR(AND(F21&lt;100, $E21="W"), AND(F21&lt;400,$E21="M")),0,1),IF($D22="70+",F21*0*IF(OR(AND(F21&lt;100, $E21="W"), AND(F21&lt;400,$E21="M")),0,1),F21*0.035*IF(OR(AND(F21&lt;100, $E21="W"), AND(F21&lt;400,$E21="M")),0,1)))),0)</f>
        <v>0</v>
      </c>
      <c r="G22" s="17">
        <f>IF(OR($E21="M",$E21="W"),IF($D22="u60",G21*0.035*IF(OR(AND(G21&lt;100, $E21="W"), AND(G21&lt;400,$E21="M")),0,1),IF($D22="60-69",G21*0.025*IF(OR(AND(G21&lt;100, $E21="W"), AND(G21&lt;400,$E21="M")),0,1),IF($D22="70+",G21*0*IF(OR(AND(G21&lt;100, $E21="W"), AND(G21&lt;400,$E21="M")),0,1),G21*0.035*IF(OR(AND(G21&lt;100, $E21="W"), AND(G21&lt;400,$E21="M")),0,1)))),0)</f>
        <v>0</v>
      </c>
      <c r="H22" s="17">
        <f>IF(OR($E21="M",$E21="W"),IF($D22="u60",H21*0.035*IF(OR(AND(H21&lt;100, $E21="W"), AND(H21&lt;400,$E21="M")),0,1),IF($D22="60-69",H21*0.025*IF(OR(AND(H21&lt;100, $E21="W"), AND(H21&lt;400,$E21="M")),0,1),IF($D22="70+",H21*0*IF(OR(AND(H21&lt;100, $E21="W"), AND(H21&lt;400,$E21="M")),0,1),H21*0.035*IF(OR(AND(H21&lt;100, $E21="W"), AND(H21&lt;400,$E21="M")),0,1)))),0)</f>
        <v>0</v>
      </c>
      <c r="I22" s="17">
        <f>IF(OR($E21="M",$E21="W"),IF($D22="u60",I21*0.035*IF(OR(AND(I21&lt;100, $E21="W"), AND(I21&lt;400,$E21="M")),0,1),IF($D22="60-69",I21*0.025*IF(OR(AND(I21&lt;100, $E21="W"), AND(I21&lt;400,$E21="M")),0,1),IF($D22="70+",I21*0*IF(OR(AND(I21&lt;100, $E21="W"), AND(I21&lt;400,$E21="M")),0,1),I21*0.035*IF(OR(AND(I21&lt;100, $E21="W"), AND(I21&lt;400,$E21="M")),0,1)))),0)</f>
        <v>0</v>
      </c>
      <c r="J22" s="17">
        <f>IF(OR($E21="M",$E21="W"),IF($D22="u60",J21*0.035*IF(OR(AND(J21&lt;100, $E21="W"), AND(J21&lt;400,$E21="M")),0,1),IF($D22="60-69",J21*0.025*IF(OR(AND(J21&lt;100, $E21="W"), AND(J21&lt;400,$E21="M")),0,1),IF($D22="70+",J21*0*IF(OR(AND(J21&lt;100, $E21="W"), AND(J21&lt;400,$E21="M")),0,1),J21*0.035*IF(OR(AND(J21&lt;100, $E21="W"), AND(J21&lt;400,$E21="M")),0,1)))),0)</f>
        <v>0</v>
      </c>
      <c r="K22" s="17">
        <f t="shared" si="0"/>
        <v>0</v>
      </c>
      <c r="L22" s="17"/>
      <c r="M22" s="62"/>
      <c r="N22" s="68"/>
      <c r="O22" s="69"/>
    </row>
    <row r="23" spans="1:15" ht="14.4" thickBot="1" x14ac:dyDescent="0.3">
      <c r="A23" s="18"/>
      <c r="B23" s="19"/>
      <c r="C23" s="20"/>
      <c r="D23" s="20"/>
      <c r="E23" s="36"/>
      <c r="F23" s="21">
        <f>IF(OR($E21="M",$E21="W"),IF($D22="u60",F21*IF(OR(AND(F21&lt;100, $E21="W"), AND(F21&lt;400,$E21="M")),0.07,0.035),IF($D22="60-69",F21*0.025*IF(OR(AND(F21&lt;100, $E21="W"), AND(F21&lt;400,$E21="M")),1,0),IF($D22="70+",F21*0,F21*IF(OR(AND(F21&lt;100, $E21="W"), AND(F21&lt;400,$E21="M")),0.07,0.035)))),0)</f>
        <v>0</v>
      </c>
      <c r="G23" s="21">
        <f>IF(OR($E21="M",$E21="W"),IF($D22="u60",G21*IF(OR(AND(G21&lt;100, $E21="W"), AND(G21&lt;400,$E21="M")),0.07,0.035),IF($D22="60-69",G21*0.025*IF(OR(AND(G21&lt;100, $E21="W"), AND(G21&lt;400,$E21="M")),1,0),IF($D22="70+",G21*0,G21*IF(OR(AND(G21&lt;100, $E21="W"), AND(G21&lt;400,$E21="M")),0.07,0.035)))),0)</f>
        <v>0</v>
      </c>
      <c r="H23" s="21">
        <f>IF(OR($E21="M",$E21="W"),IF($D22="u60",H21*IF(OR(AND(H21&lt;100, $E21="W"), AND(H21&lt;400,$E21="M")),0.07,0.035),IF($D22="60-69",H21*0.025*IF(OR(AND(H21&lt;100, $E21="W"), AND(H21&lt;400,$E21="M")),1,0),IF($D22="70+",H21*0,H21*IF(OR(AND(H21&lt;100, $E21="W"), AND(H21&lt;400,$E21="M")),0.07,0.035)))),0)</f>
        <v>0</v>
      </c>
      <c r="I23" s="21">
        <f>IF(OR($E21="M",$E21="W"),IF($D22="u60",I21*IF(OR(AND(I21&lt;100, $E21="W"), AND(I21&lt;400,$E21="M")),0.07,0.035),IF($D22="60-69",I21*0.025*IF(OR(AND(I21&lt;100, $E21="W"), AND(I21&lt;400,$E21="M")),1,0),IF($D22="70+",I21*0,I21*IF(OR(AND(I21&lt;100, $E21="W"), AND(I21&lt;400,$E21="M")),0.07,0.035)))),0)</f>
        <v>0</v>
      </c>
      <c r="J23" s="21">
        <f>IF(OR($E21="M",$E21="W"),IF($D22="u60",J21*IF(OR(AND(J21&lt;100, $E21="W"), AND(J21&lt;400,$E21="M")),0.07,0.035),IF($D22="60-69",J21*0.025*IF(OR(AND(J21&lt;100, $E21="W"), AND(J21&lt;400,$E21="M")),1,0),IF($D22="70+",J21*0,J21*IF(OR(AND(J21&lt;100, $E21="W"), AND(J21&lt;400,$E21="M")),0.07,0.035)))),0)</f>
        <v>0</v>
      </c>
      <c r="K23" s="21">
        <f t="shared" si="0"/>
        <v>0</v>
      </c>
      <c r="L23" s="21">
        <f>SUM(K22:K23)</f>
        <v>0</v>
      </c>
      <c r="M23" s="63"/>
      <c r="N23" s="70"/>
      <c r="O23" s="71"/>
    </row>
    <row r="24" spans="1:15" ht="14.4" thickTop="1" x14ac:dyDescent="0.25">
      <c r="A24" s="14"/>
      <c r="B24" s="15"/>
      <c r="C24" s="16"/>
      <c r="D24" s="16"/>
      <c r="E24" s="36" t="s">
        <v>21</v>
      </c>
      <c r="F24" s="37"/>
      <c r="G24" s="37"/>
      <c r="H24" s="37"/>
      <c r="I24" s="37"/>
      <c r="J24" s="37"/>
      <c r="K24" s="17">
        <f t="shared" si="0"/>
        <v>0</v>
      </c>
      <c r="L24" s="17">
        <f>IF(D25="70+",0,K24)</f>
        <v>0</v>
      </c>
      <c r="M24" s="61">
        <f>COUNTIF(F24:J24,"&gt;0")</f>
        <v>0</v>
      </c>
      <c r="N24" s="66"/>
      <c r="O24" s="67"/>
    </row>
    <row r="25" spans="1:15" ht="13.8" x14ac:dyDescent="0.25">
      <c r="A25" s="29"/>
      <c r="B25" s="30"/>
      <c r="C25" s="31"/>
      <c r="D25" s="31"/>
      <c r="E25" s="36"/>
      <c r="F25" s="17">
        <f>IF(OR($E24="M",$E24="W"),IF($D25="u60",F24*0.035*IF(OR(AND(F24&lt;100, $E24="W"), AND(F24&lt;400,$E24="M")),0,1),IF($D25="60-69",F24*0.025*IF(OR(AND(F24&lt;100, $E24="W"), AND(F24&lt;400,$E24="M")),0,1),IF($D25="70+",F24*0*IF(OR(AND(F24&lt;100, $E24="W"), AND(F24&lt;400,$E24="M")),0,1),F24*0.035*IF(OR(AND(F24&lt;100, $E24="W"), AND(F24&lt;400,$E24="M")),0,1)))),0)</f>
        <v>0</v>
      </c>
      <c r="G25" s="17">
        <f>IF(OR($E24="M",$E24="W"),IF($D25="u60",G24*0.035*IF(OR(AND(G24&lt;100, $E24="W"), AND(G24&lt;400,$E24="M")),0,1),IF($D25="60-69",G24*0.025*IF(OR(AND(G24&lt;100, $E24="W"), AND(G24&lt;400,$E24="M")),0,1),IF($D25="70+",G24*0*IF(OR(AND(G24&lt;100, $E24="W"), AND(G24&lt;400,$E24="M")),0,1),G24*0.035*IF(OR(AND(G24&lt;100, $E24="W"), AND(G24&lt;400,$E24="M")),0,1)))),0)</f>
        <v>0</v>
      </c>
      <c r="H25" s="17">
        <f>IF(OR($E24="M",$E24="W"),IF($D25="u60",H24*0.035*IF(OR(AND(H24&lt;100, $E24="W"), AND(H24&lt;400,$E24="M")),0,1),IF($D25="60-69",H24*0.025*IF(OR(AND(H24&lt;100, $E24="W"), AND(H24&lt;400,$E24="M")),0,1),IF($D25="70+",H24*0*IF(OR(AND(H24&lt;100, $E24="W"), AND(H24&lt;400,$E24="M")),0,1),H24*0.035*IF(OR(AND(H24&lt;100, $E24="W"), AND(H24&lt;400,$E24="M")),0,1)))),0)</f>
        <v>0</v>
      </c>
      <c r="I25" s="17">
        <f>IF(OR($E24="M",$E24="W"),IF($D25="u60",I24*0.035*IF(OR(AND(I24&lt;100, $E24="W"), AND(I24&lt;400,$E24="M")),0,1),IF($D25="60-69",I24*0.025*IF(OR(AND(I24&lt;100, $E24="W"), AND(I24&lt;400,$E24="M")),0,1),IF($D25="70+",I24*0*IF(OR(AND(I24&lt;100, $E24="W"), AND(I24&lt;400,$E24="M")),0,1),I24*0.035*IF(OR(AND(I24&lt;100, $E24="W"), AND(I24&lt;400,$E24="M")),0,1)))),0)</f>
        <v>0</v>
      </c>
      <c r="J25" s="17">
        <f>IF(OR($E24="M",$E24="W"),IF($D25="u60",J24*0.035*IF(OR(AND(J24&lt;100, $E24="W"), AND(J24&lt;400,$E24="M")),0,1),IF($D25="60-69",J24*0.025*IF(OR(AND(J24&lt;100, $E24="W"), AND(J24&lt;400,$E24="M")),0,1),IF($D25="70+",J24*0*IF(OR(AND(J24&lt;100, $E24="W"), AND(J24&lt;400,$E24="M")),0,1),J24*0.035*IF(OR(AND(J24&lt;100, $E24="W"), AND(J24&lt;400,$E24="M")),0,1)))),0)</f>
        <v>0</v>
      </c>
      <c r="K25" s="17">
        <f t="shared" si="0"/>
        <v>0</v>
      </c>
      <c r="L25" s="17"/>
      <c r="M25" s="62"/>
      <c r="N25" s="68"/>
      <c r="O25" s="69"/>
    </row>
    <row r="26" spans="1:15" ht="14.4" thickBot="1" x14ac:dyDescent="0.3">
      <c r="A26" s="18"/>
      <c r="B26" s="19"/>
      <c r="C26" s="20"/>
      <c r="D26" s="20"/>
      <c r="E26" s="36"/>
      <c r="F26" s="21">
        <f>IF(OR($E24="M",$E24="W"),IF($D25="u60",F24*IF(OR(AND(F24&lt;100, $E24="W"), AND(F24&lt;400,$E24="M")),0.07,0.035),IF($D25="60-69",F24*0.025*IF(OR(AND(F24&lt;100, $E24="W"), AND(F24&lt;400,$E24="M")),1,0),IF($D25="70+",F24*0,F24*IF(OR(AND(F24&lt;100, $E24="W"), AND(F24&lt;400,$E24="M")),0.07,0.035)))),0)</f>
        <v>0</v>
      </c>
      <c r="G26" s="21">
        <f>IF(OR($E24="M",$E24="W"),IF($D25="u60",G24*IF(OR(AND(G24&lt;100, $E24="W"), AND(G24&lt;400,$E24="M")),0.07,0.035),IF($D25="60-69",G24*0.025*IF(OR(AND(G24&lt;100, $E24="W"), AND(G24&lt;400,$E24="M")),1,0),IF($D25="70+",G24*0,G24*IF(OR(AND(G24&lt;100, $E24="W"), AND(G24&lt;400,$E24="M")),0.07,0.035)))),0)</f>
        <v>0</v>
      </c>
      <c r="H26" s="21">
        <f>IF(OR($E24="M",$E24="W"),IF($D25="u60",H24*IF(OR(AND(H24&lt;100, $E24="W"), AND(H24&lt;400,$E24="M")),0.07,0.035),IF($D25="60-69",H24*0.025*IF(OR(AND(H24&lt;100, $E24="W"), AND(H24&lt;400,$E24="M")),1,0),IF($D25="70+",H24*0,H24*IF(OR(AND(H24&lt;100, $E24="W"), AND(H24&lt;400,$E24="M")),0.07,0.035)))),0)</f>
        <v>0</v>
      </c>
      <c r="I26" s="21">
        <f>IF(OR($E24="M",$E24="W"),IF($D25="u60",I24*IF(OR(AND(I24&lt;100, $E24="W"), AND(I24&lt;400,$E24="M")),0.07,0.035),IF($D25="60-69",I24*0.025*IF(OR(AND(I24&lt;100, $E24="W"), AND(I24&lt;400,$E24="M")),1,0),IF($D25="70+",I24*0,I24*IF(OR(AND(I24&lt;100, $E24="W"), AND(I24&lt;400,$E24="M")),0.07,0.035)))),0)</f>
        <v>0</v>
      </c>
      <c r="J26" s="21">
        <f>IF(OR($E24="M",$E24="W"),IF($D25="u60",J24*IF(OR(AND(J24&lt;100, $E24="W"), AND(J24&lt;400,$E24="M")),0.07,0.035),IF($D25="60-69",J24*0.025*IF(OR(AND(J24&lt;100, $E24="W"), AND(J24&lt;400,$E24="M")),1,0),IF($D25="70+",J24*0,J24*IF(OR(AND(J24&lt;100, $E24="W"), AND(J24&lt;400,$E24="M")),0.07,0.035)))),0)</f>
        <v>0</v>
      </c>
      <c r="K26" s="21">
        <f t="shared" si="0"/>
        <v>0</v>
      </c>
      <c r="L26" s="21">
        <f>SUM(K25:K26)</f>
        <v>0</v>
      </c>
      <c r="M26" s="63"/>
      <c r="N26" s="70"/>
      <c r="O26" s="71"/>
    </row>
    <row r="27" spans="1:15" ht="14.4" thickTop="1" x14ac:dyDescent="0.25">
      <c r="A27" s="14"/>
      <c r="B27" s="15"/>
      <c r="C27" s="16"/>
      <c r="D27" s="16"/>
      <c r="E27" s="36" t="s">
        <v>21</v>
      </c>
      <c r="F27" s="37"/>
      <c r="G27" s="37"/>
      <c r="H27" s="37"/>
      <c r="I27" s="37"/>
      <c r="J27" s="37"/>
      <c r="K27" s="17">
        <f t="shared" si="0"/>
        <v>0</v>
      </c>
      <c r="L27" s="17">
        <f>IF(D28="70+",0,K27)</f>
        <v>0</v>
      </c>
      <c r="M27" s="61">
        <f>COUNTIF(F27:J27,"&gt;0")</f>
        <v>0</v>
      </c>
      <c r="N27" s="66"/>
      <c r="O27" s="67"/>
    </row>
    <row r="28" spans="1:15" ht="13.8" x14ac:dyDescent="0.25">
      <c r="A28" s="29"/>
      <c r="B28" s="30"/>
      <c r="C28" s="31"/>
      <c r="D28" s="31"/>
      <c r="E28" s="36"/>
      <c r="F28" s="17">
        <f>IF(OR($E27="M",$E27="W"),IF($D28="u60",F27*0.035*IF(OR(AND(F27&lt;100, $E27="W"), AND(F27&lt;400,$E27="M")),0,1),IF($D28="60-69",F27*0.025*IF(OR(AND(F27&lt;100, $E27="W"), AND(F27&lt;400,$E27="M")),0,1),IF($D28="70+",F27*0*IF(OR(AND(F27&lt;100, $E27="W"), AND(F27&lt;400,$E27="M")),0,1),F27*0.035*IF(OR(AND(F27&lt;100, $E27="W"), AND(F27&lt;400,$E27="M")),0,1)))),0)</f>
        <v>0</v>
      </c>
      <c r="G28" s="17">
        <f>IF(OR($E27="M",$E27="W"),IF($D28="u60",G27*0.035*IF(OR(AND(G27&lt;100, $E27="W"), AND(G27&lt;400,$E27="M")),0,1),IF($D28="60-69",G27*0.025*IF(OR(AND(G27&lt;100, $E27="W"), AND(G27&lt;400,$E27="M")),0,1),IF($D28="70+",G27*0*IF(OR(AND(G27&lt;100, $E27="W"), AND(G27&lt;400,$E27="M")),0,1),G27*0.035*IF(OR(AND(G27&lt;100, $E27="W"), AND(G27&lt;400,$E27="M")),0,1)))),0)</f>
        <v>0</v>
      </c>
      <c r="H28" s="17">
        <f>IF(OR($E27="M",$E27="W"),IF($D28="u60",H27*0.035*IF(OR(AND(H27&lt;100, $E27="W"), AND(H27&lt;400,$E27="M")),0,1),IF($D28="60-69",H27*0.025*IF(OR(AND(H27&lt;100, $E27="W"), AND(H27&lt;400,$E27="M")),0,1),IF($D28="70+",H27*0*IF(OR(AND(H27&lt;100, $E27="W"), AND(H27&lt;400,$E27="M")),0,1),H27*0.035*IF(OR(AND(H27&lt;100, $E27="W"), AND(H27&lt;400,$E27="M")),0,1)))),0)</f>
        <v>0</v>
      </c>
      <c r="I28" s="17">
        <f>IF(OR($E27="M",$E27="W"),IF($D28="u60",I27*0.035*IF(OR(AND(I27&lt;100, $E27="W"), AND(I27&lt;400,$E27="M")),0,1),IF($D28="60-69",I27*0.025*IF(OR(AND(I27&lt;100, $E27="W"), AND(I27&lt;400,$E27="M")),0,1),IF($D28="70+",I27*0*IF(OR(AND(I27&lt;100, $E27="W"), AND(I27&lt;400,$E27="M")),0,1),I27*0.035*IF(OR(AND(I27&lt;100, $E27="W"), AND(I27&lt;400,$E27="M")),0,1)))),0)</f>
        <v>0</v>
      </c>
      <c r="J28" s="17">
        <f>IF(OR($E27="M",$E27="W"),IF($D28="u60",J27*0.035*IF(OR(AND(J27&lt;100, $E27="W"), AND(J27&lt;400,$E27="M")),0,1),IF($D28="60-69",J27*0.025*IF(OR(AND(J27&lt;100, $E27="W"), AND(J27&lt;400,$E27="M")),0,1),IF($D28="70+",J27*0*IF(OR(AND(J27&lt;100, $E27="W"), AND(J27&lt;400,$E27="M")),0,1),J27*0.035*IF(OR(AND(J27&lt;100, $E27="W"), AND(J27&lt;400,$E27="M")),0,1)))),0)</f>
        <v>0</v>
      </c>
      <c r="K28" s="17">
        <f t="shared" si="0"/>
        <v>0</v>
      </c>
      <c r="L28" s="17"/>
      <c r="M28" s="62"/>
      <c r="N28" s="68"/>
      <c r="O28" s="69"/>
    </row>
    <row r="29" spans="1:15" ht="14.4" thickBot="1" x14ac:dyDescent="0.3">
      <c r="A29" s="18"/>
      <c r="B29" s="19"/>
      <c r="C29" s="20"/>
      <c r="D29" s="20"/>
      <c r="E29" s="36"/>
      <c r="F29" s="21">
        <f>IF(OR($E27="M",$E27="W"),IF($D28="u60",F27*IF(OR(AND(F27&lt;100, $E27="W"), AND(F27&lt;400,$E27="M")),0.07,0.035),IF($D28="60-69",F27*0.025*IF(OR(AND(F27&lt;100, $E27="W"), AND(F27&lt;400,$E27="M")),1,0),IF($D28="70+",F27*0,F27*IF(OR(AND(F27&lt;100, $E27="W"), AND(F27&lt;400,$E27="M")),0.07,0.035)))),0)</f>
        <v>0</v>
      </c>
      <c r="G29" s="21">
        <f>IF(OR($E27="M",$E27="W"),IF($D28="u60",G27*IF(OR(AND(G27&lt;100, $E27="W"), AND(G27&lt;400,$E27="M")),0.07,0.035),IF($D28="60-69",G27*0.025*IF(OR(AND(G27&lt;100, $E27="W"), AND(G27&lt;400,$E27="M")),1,0),IF($D28="70+",G27*0,G27*IF(OR(AND(G27&lt;100, $E27="W"), AND(G27&lt;400,$E27="M")),0.07,0.035)))),0)</f>
        <v>0</v>
      </c>
      <c r="H29" s="21">
        <f>IF(OR($E27="M",$E27="W"),IF($D28="u60",H27*IF(OR(AND(H27&lt;100, $E27="W"), AND(H27&lt;400,$E27="M")),0.07,0.035),IF($D28="60-69",H27*0.025*IF(OR(AND(H27&lt;100, $E27="W"), AND(H27&lt;400,$E27="M")),1,0),IF($D28="70+",H27*0,H27*IF(OR(AND(H27&lt;100, $E27="W"), AND(H27&lt;400,$E27="M")),0.07,0.035)))),0)</f>
        <v>0</v>
      </c>
      <c r="I29" s="21">
        <f>IF(OR($E27="M",$E27="W"),IF($D28="u60",I27*IF(OR(AND(I27&lt;100, $E27="W"), AND(I27&lt;400,$E27="M")),0.07,0.035),IF($D28="60-69",I27*0.025*IF(OR(AND(I27&lt;100, $E27="W"), AND(I27&lt;400,$E27="M")),1,0),IF($D28="70+",I27*0,I27*IF(OR(AND(I27&lt;100, $E27="W"), AND(I27&lt;400,$E27="M")),0.07,0.035)))),0)</f>
        <v>0</v>
      </c>
      <c r="J29" s="21">
        <f>IF(OR($E27="M",$E27="W"),IF($D28="u60",J27*IF(OR(AND(J27&lt;100, $E27="W"), AND(J27&lt;400,$E27="M")),0.07,0.035),IF($D28="60-69",J27*0.025*IF(OR(AND(J27&lt;100, $E27="W"), AND(J27&lt;400,$E27="M")),1,0),IF($D28="70+",J27*0,J27*IF(OR(AND(J27&lt;100, $E27="W"), AND(J27&lt;400,$E27="M")),0.07,0.035)))),0)</f>
        <v>0</v>
      </c>
      <c r="K29" s="21">
        <f t="shared" si="0"/>
        <v>0</v>
      </c>
      <c r="L29" s="21">
        <f>SUM(K28:K29)</f>
        <v>0</v>
      </c>
      <c r="M29" s="63"/>
      <c r="N29" s="70"/>
      <c r="O29" s="71"/>
    </row>
    <row r="30" spans="1:15" ht="14.4" thickTop="1" x14ac:dyDescent="0.25">
      <c r="A30" s="14"/>
      <c r="B30" s="15"/>
      <c r="C30" s="16"/>
      <c r="D30" s="16"/>
      <c r="E30" s="36" t="s">
        <v>21</v>
      </c>
      <c r="F30" s="37"/>
      <c r="G30" s="37"/>
      <c r="H30" s="37"/>
      <c r="I30" s="37"/>
      <c r="J30" s="37"/>
      <c r="K30" s="17">
        <f t="shared" si="0"/>
        <v>0</v>
      </c>
      <c r="L30" s="17">
        <f>IF(D31="70+",0,K30)</f>
        <v>0</v>
      </c>
      <c r="M30" s="61">
        <f>COUNTIF(F30:J30,"&gt;0")</f>
        <v>0</v>
      </c>
      <c r="N30" s="66"/>
      <c r="O30" s="67"/>
    </row>
    <row r="31" spans="1:15" ht="13.8" x14ac:dyDescent="0.25">
      <c r="A31" s="29"/>
      <c r="B31" s="30"/>
      <c r="C31" s="31"/>
      <c r="D31" s="31"/>
      <c r="E31" s="36"/>
      <c r="F31" s="17">
        <f>IF(OR($E30="M",$E30="W"),IF($D31="u60",F30*0.035*IF(OR(AND(F30&lt;100, $E30="W"), AND(F30&lt;400,$E30="M")),0,1),IF($D31="60-69",F30*0.025*IF(OR(AND(F30&lt;100, $E30="W"), AND(F30&lt;400,$E30="M")),0,1),IF($D31="70+",F30*0*IF(OR(AND(F30&lt;100, $E30="W"), AND(F30&lt;400,$E30="M")),0,1),F30*0.035*IF(OR(AND(F30&lt;100, $E30="W"), AND(F30&lt;400,$E30="M")),0,1)))),0)</f>
        <v>0</v>
      </c>
      <c r="G31" s="17">
        <f>IF(OR($E30="M",$E30="W"),IF($D31="u60",G30*0.035*IF(OR(AND(G30&lt;100, $E30="W"), AND(G30&lt;400,$E30="M")),0,1),IF($D31="60-69",G30*0.025*IF(OR(AND(G30&lt;100, $E30="W"), AND(G30&lt;400,$E30="M")),0,1),IF($D31="70+",G30*0*IF(OR(AND(G30&lt;100, $E30="W"), AND(G30&lt;400,$E30="M")),0,1),G30*0.035*IF(OR(AND(G30&lt;100, $E30="W"), AND(G30&lt;400,$E30="M")),0,1)))),0)</f>
        <v>0</v>
      </c>
      <c r="H31" s="17">
        <f>IF(OR($E30="M",$E30="W"),IF($D31="u60",H30*0.035*IF(OR(AND(H30&lt;100, $E30="W"), AND(H30&lt;400,$E30="M")),0,1),IF($D31="60-69",H30*0.025*IF(OR(AND(H30&lt;100, $E30="W"), AND(H30&lt;400,$E30="M")),0,1),IF($D31="70+",H30*0*IF(OR(AND(H30&lt;100, $E30="W"), AND(H30&lt;400,$E30="M")),0,1),H30*0.035*IF(OR(AND(H30&lt;100, $E30="W"), AND(H30&lt;400,$E30="M")),0,1)))),0)</f>
        <v>0</v>
      </c>
      <c r="I31" s="17">
        <f>IF(OR($E30="M",$E30="W"),IF($D31="u60",I30*0.035*IF(OR(AND(I30&lt;100, $E30="W"), AND(I30&lt;400,$E30="M")),0,1),IF($D31="60-69",I30*0.025*IF(OR(AND(I30&lt;100, $E30="W"), AND(I30&lt;400,$E30="M")),0,1),IF($D31="70+",I30*0*IF(OR(AND(I30&lt;100, $E30="W"), AND(I30&lt;400,$E30="M")),0,1),I30*0.035*IF(OR(AND(I30&lt;100, $E30="W"), AND(I30&lt;400,$E30="M")),0,1)))),0)</f>
        <v>0</v>
      </c>
      <c r="J31" s="17">
        <f>IF(OR($E30="M",$E30="W"),IF($D31="u60",J30*0.035*IF(OR(AND(J30&lt;100, $E30="W"), AND(J30&lt;400,$E30="M")),0,1),IF($D31="60-69",J30*0.025*IF(OR(AND(J30&lt;100, $E30="W"), AND(J30&lt;400,$E30="M")),0,1),IF($D31="70+",J30*0*IF(OR(AND(J30&lt;100, $E30="W"), AND(J30&lt;400,$E30="M")),0,1),J30*0.035*IF(OR(AND(J30&lt;100, $E30="W"), AND(J30&lt;400,$E30="M")),0,1)))),0)</f>
        <v>0</v>
      </c>
      <c r="K31" s="17">
        <f t="shared" si="0"/>
        <v>0</v>
      </c>
      <c r="L31" s="17"/>
      <c r="M31" s="62"/>
      <c r="N31" s="68"/>
      <c r="O31" s="69"/>
    </row>
    <row r="32" spans="1:15" ht="14.4" thickBot="1" x14ac:dyDescent="0.3">
      <c r="A32" s="18"/>
      <c r="B32" s="19"/>
      <c r="C32" s="20"/>
      <c r="D32" s="20"/>
      <c r="E32" s="36"/>
      <c r="F32" s="21">
        <f>IF(OR($E30="M",$E30="W"),IF($D31="u60",F30*IF(OR(AND(F30&lt;100, $E30="W"), AND(F30&lt;400,$E30="M")),0.07,0.035),IF($D31="60-69",F30*0.025*IF(OR(AND(F30&lt;100, $E30="W"), AND(F30&lt;400,$E30="M")),1,0),IF($D31="70+",F30*0,F30*IF(OR(AND(F30&lt;100, $E30="W"), AND(F30&lt;400,$E30="M")),0.07,0.035)))),0)</f>
        <v>0</v>
      </c>
      <c r="G32" s="21">
        <f>IF(OR($E30="M",$E30="W"),IF($D31="u60",G30*IF(OR(AND(G30&lt;100, $E30="W"), AND(G30&lt;400,$E30="M")),0.07,0.035),IF($D31="60-69",G30*0.025*IF(OR(AND(G30&lt;100, $E30="W"), AND(G30&lt;400,$E30="M")),1,0),IF($D31="70+",G30*0,G30*IF(OR(AND(G30&lt;100, $E30="W"), AND(G30&lt;400,$E30="M")),0.07,0.035)))),0)</f>
        <v>0</v>
      </c>
      <c r="H32" s="21">
        <f>IF(OR($E30="M",$E30="W"),IF($D31="u60",H30*IF(OR(AND(H30&lt;100, $E30="W"), AND(H30&lt;400,$E30="M")),0.07,0.035),IF($D31="60-69",H30*0.025*IF(OR(AND(H30&lt;100, $E30="W"), AND(H30&lt;400,$E30="M")),1,0),IF($D31="70+",H30*0,H30*IF(OR(AND(H30&lt;100, $E30="W"), AND(H30&lt;400,$E30="M")),0.07,0.035)))),0)</f>
        <v>0</v>
      </c>
      <c r="I32" s="21">
        <f>IF(OR($E30="M",$E30="W"),IF($D31="u60",I30*IF(OR(AND(I30&lt;100, $E30="W"), AND(I30&lt;400,$E30="M")),0.07,0.035),IF($D31="60-69",I30*0.025*IF(OR(AND(I30&lt;100, $E30="W"), AND(I30&lt;400,$E30="M")),1,0),IF($D31="70+",I30*0,I30*IF(OR(AND(I30&lt;100, $E30="W"), AND(I30&lt;400,$E30="M")),0.07,0.035)))),0)</f>
        <v>0</v>
      </c>
      <c r="J32" s="21">
        <f>IF(OR($E30="M",$E30="W"),IF($D31="u60",J30*IF(OR(AND(J30&lt;100, $E30="W"), AND(J30&lt;400,$E30="M")),0.07,0.035),IF($D31="60-69",J30*0.025*IF(OR(AND(J30&lt;100, $E30="W"), AND(J30&lt;400,$E30="M")),1,0),IF($D31="70+",J30*0,J30*IF(OR(AND(J30&lt;100, $E30="W"), AND(J30&lt;400,$E30="M")),0.07,0.035)))),0)</f>
        <v>0</v>
      </c>
      <c r="K32" s="21">
        <f t="shared" si="0"/>
        <v>0</v>
      </c>
      <c r="L32" s="21">
        <f>SUM(K31:K32)</f>
        <v>0</v>
      </c>
      <c r="M32" s="63"/>
      <c r="N32" s="70"/>
      <c r="O32" s="71"/>
    </row>
    <row r="33" spans="1:15" ht="14.4" thickTop="1" x14ac:dyDescent="0.25">
      <c r="A33" s="22"/>
      <c r="B33" s="22"/>
      <c r="C33" s="22"/>
      <c r="D33" s="22"/>
      <c r="E33" s="22"/>
      <c r="F33" s="22"/>
      <c r="G33" s="77" t="s">
        <v>13</v>
      </c>
      <c r="H33" s="77"/>
      <c r="I33" s="28" t="s">
        <v>18</v>
      </c>
      <c r="J33" s="58">
        <f>Page10!J33 + COUNTA(B10,B13,B16,B19,B22,B26,B25,B26,B28,B31)</f>
        <v>0</v>
      </c>
      <c r="K33" s="27">
        <f>Page10!K33 + K9+K12+K15+K18+K21+K24+K27+K30</f>
        <v>0</v>
      </c>
      <c r="L33" s="24">
        <f>SUM(L9,L12,L15,L18,L21,L24,L27,L30)</f>
        <v>0</v>
      </c>
      <c r="M33" s="22" t="s">
        <v>12</v>
      </c>
      <c r="N33" s="25"/>
    </row>
    <row r="34" spans="1:15" ht="13.8" x14ac:dyDescent="0.25">
      <c r="A34" s="22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3">
        <f>Page10!L34 +L11+L14+L17+L20+L23+L26+L29+L32</f>
        <v>0</v>
      </c>
      <c r="M34" s="22" t="s">
        <v>50</v>
      </c>
      <c r="N34" s="26"/>
    </row>
    <row r="35" spans="1:15" ht="13.8" x14ac:dyDescent="0.25">
      <c r="A35" s="22"/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</row>
    <row r="36" spans="1:15" ht="13.8" x14ac:dyDescent="0.25">
      <c r="A36" s="72" t="s">
        <v>65</v>
      </c>
      <c r="B36" s="72"/>
      <c r="C36" s="73"/>
      <c r="D36" s="73"/>
      <c r="E36" s="73"/>
      <c r="F36" s="73"/>
      <c r="G36" s="73"/>
      <c r="H36" s="54" t="s">
        <v>66</v>
      </c>
      <c r="I36" s="73"/>
      <c r="J36" s="73"/>
      <c r="K36" s="73"/>
      <c r="L36" s="73"/>
      <c r="M36" s="22"/>
      <c r="N36" s="22"/>
      <c r="O36" s="22"/>
    </row>
    <row r="37" spans="1:15" ht="13.8" x14ac:dyDescent="0.25">
      <c r="A37" s="22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</row>
  </sheetData>
  <sheetProtection algorithmName="SHA-512" hashValue="A+arXu05lIZJWZZpSnYXTbGUdT3I3Q2e8U5zK40fCtNfsn1wWqaHzQ/kpF5uePApG83N9RktXW78l0+tIgL1sA==" saltValue="XBSvUIeswtmNX0yOKG4CZg==" spinCount="100000" sheet="1" objects="1" scenarios="1" selectLockedCells="1"/>
  <mergeCells count="35">
    <mergeCell ref="G1:I1"/>
    <mergeCell ref="AY1:AZ1"/>
    <mergeCell ref="G2:I2"/>
    <mergeCell ref="I4:K4"/>
    <mergeCell ref="C5:F5"/>
    <mergeCell ref="G5:H5"/>
    <mergeCell ref="N19:O19"/>
    <mergeCell ref="A6:O6"/>
    <mergeCell ref="N9:O9"/>
    <mergeCell ref="N10:O10"/>
    <mergeCell ref="N11:O11"/>
    <mergeCell ref="N12:O12"/>
    <mergeCell ref="N13:O13"/>
    <mergeCell ref="N14:O14"/>
    <mergeCell ref="N15:O15"/>
    <mergeCell ref="N16:O16"/>
    <mergeCell ref="N17:O17"/>
    <mergeCell ref="N18:O18"/>
    <mergeCell ref="N31:O31"/>
    <mergeCell ref="N20:O20"/>
    <mergeCell ref="N21:O21"/>
    <mergeCell ref="N22:O22"/>
    <mergeCell ref="N23:O23"/>
    <mergeCell ref="N24:O24"/>
    <mergeCell ref="N25:O25"/>
    <mergeCell ref="N26:O26"/>
    <mergeCell ref="N27:O27"/>
    <mergeCell ref="N28:O28"/>
    <mergeCell ref="N29:O29"/>
    <mergeCell ref="N30:O30"/>
    <mergeCell ref="N32:O32"/>
    <mergeCell ref="G33:H33"/>
    <mergeCell ref="A36:B36"/>
    <mergeCell ref="C36:G36"/>
    <mergeCell ref="I36:L36"/>
  </mergeCells>
  <dataValidations count="5">
    <dataValidation type="list" allowBlank="1" showInputMessage="1" showErrorMessage="1" errorTitle="Sex" error="Please enter M for male or F for female" promptTitle="Sex" sqref="C13 C31 C10 C16" xr:uid="{2BDC9D44-62E0-413C-A898-296077207CD9}">
      <formula1>$P$1:$P$2</formula1>
    </dataValidation>
    <dataValidation type="list" allowBlank="1" showInputMessage="1" showErrorMessage="1" errorTitle="Sex" error="Please enter M for male of F for female" promptTitle="Sex" sqref="C19 C28 C22 C25" xr:uid="{59D61A17-C636-4C28-B60E-FD7785797313}">
      <formula1>$P$1:$P$2</formula1>
    </dataValidation>
    <dataValidation type="list" allowBlank="1" showInputMessage="1" showErrorMessage="1" sqref="E9 E12 E15 E18 E21 E24 E27 E30" xr:uid="{0C3B1CB8-A916-4946-BD76-9712DC988EFB}">
      <formula1>$P$3:$P$4</formula1>
    </dataValidation>
    <dataValidation type="list" allowBlank="1" showInputMessage="1" showErrorMessage="1" errorTitle="Age Group" error="Please enter U60 if Employee is less than 60 years old. Or Enter B67 if he/she is between 60 and 70 years old. Or Enter 70+ if he/she is 70 years or over" promptTitle="Age Group" sqref="D10 D28 D25 D22 D19 D16 D13 D31" xr:uid="{ED01E74C-5E91-4DE6-BCC4-5E4AF52F542D}">
      <formula1>$AY$2:$AY$4</formula1>
    </dataValidation>
    <dataValidation allowBlank="1" showInputMessage="1" showErrorMessage="1" errorTitle="Age Group" error="Please enter U60 if Employee is less than 60 years old. Or Enter B67 if he/she is between 60 and 70 years old. Or Enter 70+ if he/she is 70 years or over" promptTitle="Age Group" sqref="E10:E11 E13:E14 E16:E17 E19:E20 E22:E23 E25:E26 E28:E29 E31:E32" xr:uid="{1A2783C2-C48F-4F0C-A070-37DE41F50E48}"/>
  </dataValidations>
  <pageMargins left="0.5" right="0.5" top="0.25" bottom="0.25" header="0.5" footer="0.5"/>
  <pageSetup paperSize="5" scale="92" orientation="landscape" r:id="rId1"/>
  <headerFooter alignWithMargins="0">
    <oddFooter>&amp;L
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4993" r:id="rId4" name="Drop Down 1">
              <controlPr defaultSize="0" autoLine="0" autoPict="0">
                <anchor moveWithCells="1">
                  <from>
                    <xdr:col>8</xdr:col>
                    <xdr:colOff>937260</xdr:colOff>
                    <xdr:row>4</xdr:row>
                    <xdr:rowOff>7620</xdr:rowOff>
                  </from>
                  <to>
                    <xdr:col>10</xdr:col>
                    <xdr:colOff>220980</xdr:colOff>
                    <xdr:row>5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01A6D0-F28B-4176-B22E-00C18F78102A}">
  <sheetPr>
    <pageSetUpPr fitToPage="1"/>
  </sheetPr>
  <dimension ref="A1:BA37"/>
  <sheetViews>
    <sheetView zoomScale="86" zoomScaleNormal="86" workbookViewId="0">
      <selection activeCell="C36" sqref="C36:G36"/>
    </sheetView>
  </sheetViews>
  <sheetFormatPr defaultRowHeight="13.2" x14ac:dyDescent="0.25"/>
  <cols>
    <col min="1" max="1" width="14.5546875" customWidth="1"/>
    <col min="2" max="2" width="25.6640625" customWidth="1"/>
    <col min="3" max="3" width="4.33203125" customWidth="1"/>
    <col min="4" max="4" width="8.6640625" customWidth="1"/>
    <col min="5" max="5" width="3.6640625" customWidth="1"/>
    <col min="6" max="10" width="14.109375" customWidth="1"/>
    <col min="11" max="11" width="16.109375" bestFit="1" customWidth="1"/>
    <col min="12" max="12" width="19.5546875" customWidth="1"/>
    <col min="13" max="14" width="3.6640625" customWidth="1"/>
    <col min="15" max="15" width="16.88671875" customWidth="1"/>
    <col min="16" max="16" width="6.6640625" hidden="1" customWidth="1"/>
    <col min="49" max="49" width="15.6640625" bestFit="1" customWidth="1"/>
    <col min="50" max="50" width="14.88671875" bestFit="1" customWidth="1"/>
    <col min="51" max="51" width="8.88671875" customWidth="1"/>
    <col min="52" max="52" width="17.109375" bestFit="1" customWidth="1"/>
  </cols>
  <sheetData>
    <row r="1" spans="1:53" ht="15.6" x14ac:dyDescent="0.3">
      <c r="A1" s="1"/>
      <c r="B1" s="2"/>
      <c r="F1" s="2"/>
      <c r="G1" s="75" t="s">
        <v>0</v>
      </c>
      <c r="H1" s="75"/>
      <c r="I1" s="75"/>
      <c r="L1" s="4" t="s">
        <v>15</v>
      </c>
      <c r="M1" s="4"/>
      <c r="N1" s="4"/>
      <c r="O1" s="2"/>
      <c r="P1" s="40" t="s">
        <v>21</v>
      </c>
      <c r="AW1" s="45" t="s">
        <v>40</v>
      </c>
      <c r="AX1" s="45" t="s">
        <v>41</v>
      </c>
      <c r="AY1" s="74" t="s">
        <v>43</v>
      </c>
      <c r="AZ1" s="74"/>
      <c r="BA1" s="45" t="s">
        <v>59</v>
      </c>
    </row>
    <row r="2" spans="1:53" ht="15.6" x14ac:dyDescent="0.3">
      <c r="A2" s="2"/>
      <c r="B2" s="2"/>
      <c r="F2" s="2"/>
      <c r="G2" s="74" t="s">
        <v>1</v>
      </c>
      <c r="H2" s="74"/>
      <c r="I2" s="74"/>
      <c r="L2" s="32"/>
      <c r="M2" s="5"/>
      <c r="O2" s="3" t="s">
        <v>92</v>
      </c>
      <c r="P2" s="38" t="s">
        <v>20</v>
      </c>
      <c r="AW2" s="45" t="s">
        <v>14</v>
      </c>
      <c r="AX2" s="49">
        <f>EOMONTH(G5,-1)+1</f>
        <v>45839</v>
      </c>
      <c r="AY2" s="53" t="s">
        <v>47</v>
      </c>
      <c r="AZ2" s="45" t="s">
        <v>44</v>
      </c>
      <c r="BA2">
        <f>WEEKNUM(G5,12)-WEEKNUM(DATE(YEAR(G5),MONTH(G5),1),12)+1</f>
        <v>5</v>
      </c>
    </row>
    <row r="3" spans="1:53" ht="15.6" x14ac:dyDescent="0.3">
      <c r="A3" s="2"/>
      <c r="B3" s="2"/>
      <c r="F3" s="3" t="s">
        <v>6</v>
      </c>
      <c r="G3" s="33"/>
      <c r="H3" s="33"/>
      <c r="I3" s="34"/>
      <c r="J3" s="2"/>
      <c r="L3" s="2"/>
      <c r="M3" s="2"/>
      <c r="O3" s="2"/>
      <c r="P3" s="39" t="s">
        <v>22</v>
      </c>
      <c r="AW3" s="45" t="s">
        <v>35</v>
      </c>
      <c r="AY3" s="45" t="s">
        <v>62</v>
      </c>
      <c r="AZ3" s="45" t="s">
        <v>45</v>
      </c>
    </row>
    <row r="4" spans="1:53" ht="15" x14ac:dyDescent="0.25">
      <c r="A4" s="2"/>
      <c r="B4" s="2"/>
      <c r="F4" s="3" t="s">
        <v>2</v>
      </c>
      <c r="G4" s="35"/>
      <c r="H4" s="3" t="s">
        <v>3</v>
      </c>
      <c r="I4" s="80"/>
      <c r="J4" s="80"/>
      <c r="K4" s="80"/>
      <c r="L4" s="2"/>
      <c r="M4" s="2"/>
      <c r="N4" s="2"/>
      <c r="O4" s="2"/>
      <c r="P4" s="39" t="s">
        <v>21</v>
      </c>
      <c r="AW4" s="45" t="s">
        <v>36</v>
      </c>
      <c r="AY4" s="45" t="s">
        <v>48</v>
      </c>
      <c r="AZ4" s="45" t="s">
        <v>46</v>
      </c>
    </row>
    <row r="5" spans="1:53" ht="15.6" x14ac:dyDescent="0.3">
      <c r="A5" s="2"/>
      <c r="B5" s="2"/>
      <c r="C5" s="76" t="s">
        <v>4</v>
      </c>
      <c r="D5" s="76"/>
      <c r="E5" s="76"/>
      <c r="F5" s="76"/>
      <c r="G5" s="78">
        <v>45869</v>
      </c>
      <c r="H5" s="79"/>
      <c r="I5" s="55" t="s">
        <v>14</v>
      </c>
      <c r="J5" s="51">
        <v>7</v>
      </c>
      <c r="K5" s="50"/>
      <c r="L5" s="2"/>
      <c r="M5" s="2"/>
      <c r="N5" s="2"/>
      <c r="O5" s="2"/>
      <c r="R5" s="45"/>
      <c r="AW5" s="45" t="s">
        <v>37</v>
      </c>
    </row>
    <row r="6" spans="1:53" ht="18" customHeight="1" x14ac:dyDescent="0.25">
      <c r="A6" s="74" t="s">
        <v>5</v>
      </c>
      <c r="B6" s="74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AW6" s="45" t="s">
        <v>38</v>
      </c>
    </row>
    <row r="7" spans="1:53" ht="13.8" x14ac:dyDescent="0.25">
      <c r="A7" s="6"/>
      <c r="B7" s="6"/>
      <c r="C7" s="6"/>
      <c r="D7" s="52"/>
      <c r="E7" s="41" t="s">
        <v>22</v>
      </c>
      <c r="F7" s="7" t="s">
        <v>14</v>
      </c>
      <c r="G7" s="8" t="s">
        <v>14</v>
      </c>
      <c r="H7" s="8" t="s">
        <v>14</v>
      </c>
      <c r="I7" s="8" t="s">
        <v>14</v>
      </c>
      <c r="J7" s="9" t="s">
        <v>14</v>
      </c>
      <c r="K7" s="6" t="s">
        <v>16</v>
      </c>
      <c r="L7" s="10" t="s">
        <v>49</v>
      </c>
      <c r="M7" s="43" t="s">
        <v>19</v>
      </c>
      <c r="N7" s="60"/>
      <c r="O7" s="52"/>
      <c r="AW7" s="45" t="s">
        <v>39</v>
      </c>
    </row>
    <row r="8" spans="1:53" ht="14.4" thickBot="1" x14ac:dyDescent="0.3">
      <c r="A8" s="11" t="s">
        <v>7</v>
      </c>
      <c r="B8" s="12" t="s">
        <v>10</v>
      </c>
      <c r="C8" s="12" t="s">
        <v>8</v>
      </c>
      <c r="D8" s="12" t="s">
        <v>42</v>
      </c>
      <c r="E8" s="42" t="s">
        <v>21</v>
      </c>
      <c r="F8" s="46">
        <f>IF(WEEKDAY(AX2)&gt;J5-1,AX2+7-(WEEKDAY(AX2)-(J5-1)),IF(WEEKDAY(AX2)&lt;J5-1,AX2 + (J5-1) - WEEKDAY(AX2),AX2))</f>
        <v>45842</v>
      </c>
      <c r="G8" s="47">
        <f>F8+7</f>
        <v>45849</v>
      </c>
      <c r="H8" s="47">
        <f>G8+7</f>
        <v>45856</v>
      </c>
      <c r="I8" s="47">
        <f>H8+7</f>
        <v>45863</v>
      </c>
      <c r="J8" s="48" t="str">
        <f>IF(MONTH(I8+7)=MONTH(G5),I8+7,"")</f>
        <v/>
      </c>
      <c r="K8" s="12" t="s">
        <v>11</v>
      </c>
      <c r="L8" s="13" t="s">
        <v>17</v>
      </c>
      <c r="M8" s="44" t="s">
        <v>79</v>
      </c>
      <c r="N8" s="64" t="s">
        <v>9</v>
      </c>
      <c r="O8" s="59"/>
      <c r="AW8" s="45" t="s">
        <v>33</v>
      </c>
    </row>
    <row r="9" spans="1:53" ht="14.4" thickTop="1" x14ac:dyDescent="0.25">
      <c r="A9" s="14"/>
      <c r="B9" s="15"/>
      <c r="C9" s="16"/>
      <c r="D9" s="16"/>
      <c r="E9" s="36" t="s">
        <v>21</v>
      </c>
      <c r="F9" s="37"/>
      <c r="G9" s="37"/>
      <c r="H9" s="37"/>
      <c r="I9" s="37"/>
      <c r="J9" s="37"/>
      <c r="K9" s="17">
        <f t="shared" ref="K9:K32" si="0">SUM(F9:J9)</f>
        <v>0</v>
      </c>
      <c r="L9" s="17">
        <f>IF(D10="70+",0,K9)</f>
        <v>0</v>
      </c>
      <c r="M9" s="61">
        <f>COUNTIF(F9:J9,"&gt;0")</f>
        <v>0</v>
      </c>
      <c r="N9" s="66"/>
      <c r="O9" s="67"/>
      <c r="AW9" s="45" t="s">
        <v>34</v>
      </c>
    </row>
    <row r="10" spans="1:53" ht="13.8" x14ac:dyDescent="0.25">
      <c r="A10" s="29"/>
      <c r="B10" s="30"/>
      <c r="C10" s="31"/>
      <c r="D10" s="31"/>
      <c r="E10" s="36"/>
      <c r="F10" s="17">
        <f>IF(OR($E9="M",$E9="W"),IF($D10="u60",F9*0.035*IF(OR(AND(F9&lt;100, $E9="W"), AND(F9&lt;400,$E9="M")),0,1),IF($D10="60-69",F9*0.025*IF(OR(AND(F9&lt;100, $E9="W"), AND(F9&lt;400,$E9="M")),0,1),IF($D10="70+",F9*0*IF(OR(AND(F9&lt;100, $E9="W"), AND(F9&lt;400,$E9="M")),0,1),F9*0.035*IF(OR(AND(F9&lt;100, $E9="W"), AND(F9&lt;400,$E9="M")),0,1)))),0)</f>
        <v>0</v>
      </c>
      <c r="G10" s="17">
        <f>IF(OR($E9="M",$E9="W"),IF($D10="u60",G9*0.035*IF(OR(AND(G9&lt;100, $E9="W"), AND(G9&lt;400,$E9="M")),0,1),IF($D10="60-69",G9*0.025*IF(OR(AND(G9&lt;100, $E9="W"), AND(G9&lt;400,$E9="M")),0,1),IF($D10="70+",G9*0*IF(OR(AND(G9&lt;100, $E9="W"), AND(G9&lt;400,$E9="M")),0,1),G9*0.035*IF(OR(AND(G9&lt;100, $E9="W"), AND(G9&lt;400,$E9="M")),0,1)))),0)</f>
        <v>0</v>
      </c>
      <c r="H10" s="17">
        <f>IF(OR($E9="M",$E9="W"),IF($D10="u60",H9*0.035*IF(OR(AND(H9&lt;100, $E9="W"), AND(H9&lt;400,$E9="M")),0,1),IF($D10="60-69",H9*0.025*IF(OR(AND(H9&lt;100, $E9="W"), AND(H9&lt;400,$E9="M")),0,1),IF($D10="70+",H9*0*IF(OR(AND(H9&lt;100, $E9="W"), AND(H9&lt;400,$E9="M")),0,1),H9*0.035*IF(OR(AND(H9&lt;100, $E9="W"), AND(H9&lt;400,$E9="M")),0,1)))),0)</f>
        <v>0</v>
      </c>
      <c r="I10" s="17">
        <f>IF(OR($E9="M",$E9="W"),IF($D10="u60",I9*0.035*IF(OR(AND(I9&lt;100, $E9="W"), AND(I9&lt;400,$E9="M")),0,1),IF($D10="60-69",I9*0.025*IF(OR(AND(I9&lt;100, $E9="W"), AND(I9&lt;400,$E9="M")),0,1),IF($D10="70+",I9*0*IF(OR(AND(I9&lt;100, $E9="W"), AND(I9&lt;400,$E9="M")),0,1),I9*0.035*IF(OR(AND(I9&lt;100, $E9="W"), AND(I9&lt;400,$E9="M")),0,1)))),0)</f>
        <v>0</v>
      </c>
      <c r="J10" s="17">
        <f>IF(OR($E9="M",$E9="W"),IF($D10="u60",J9*0.035*IF(OR(AND(J9&lt;100, $E9="W"), AND(J9&lt;400,$E9="M")),0,1),IF($D10="60-69",J9*0.025*IF(OR(AND(J9&lt;100, $E9="W"), AND(J9&lt;400,$E9="M")),0,1),IF($D10="70+",J9*0*IF(OR(AND(J9&lt;100, $E9="W"), AND(J9&lt;400,$E9="M")),0,1),J9*0.035*IF(OR(AND(J9&lt;100, $E9="W"), AND(J9&lt;400,$E9="M")),0,1)))),0)</f>
        <v>0</v>
      </c>
      <c r="K10" s="17">
        <f t="shared" si="0"/>
        <v>0</v>
      </c>
      <c r="L10" s="17"/>
      <c r="M10" s="62"/>
      <c r="N10" s="68"/>
      <c r="O10" s="69"/>
      <c r="T10" s="45"/>
    </row>
    <row r="11" spans="1:53" ht="14.4" thickBot="1" x14ac:dyDescent="0.3">
      <c r="A11" s="18"/>
      <c r="B11" s="19"/>
      <c r="C11" s="20"/>
      <c r="D11" s="20"/>
      <c r="E11" s="36"/>
      <c r="F11" s="21">
        <f>IF(OR($E9="M",$E9="W"),IF($D10="u60",F9*IF(OR(AND(F9&lt;100, $E9="W"), AND(F9&lt;400,$E9="M")),0.07,0.035),IF($D10="60-69",F9*0.025*IF(OR(AND(F9&lt;100, $E9="W"), AND(F9&lt;400,$E9="M")),1,0),IF($D10="70+",F9*0,F9*IF(OR(AND(F9&lt;100, $E9="W"), AND(F9&lt;400,$E9="M")),0.07,0.035)))),0)</f>
        <v>0</v>
      </c>
      <c r="G11" s="21">
        <f>IF(OR($E9="M",$E9="W"),IF($D10="u60",G9*IF(OR(AND(G9&lt;100, $E9="W"), AND(G9&lt;400,$E9="M")),0.07,0.035),IF($D10="60-69",G9*0.025*IF(OR(AND(G9&lt;100, $E9="W"), AND(G9&lt;400,$E9="M")),1,0),IF($D10="70+",G9*0,G9*IF(OR(AND(G9&lt;100, $E9="W"), AND(G9&lt;400,$E9="M")),0.07,0.035)))),0)</f>
        <v>0</v>
      </c>
      <c r="H11" s="21">
        <f>IF(OR($E9="M",$E9="W"),IF($D10="u60",H9*IF(OR(AND(H9&lt;100, $E9="W"), AND(H9&lt;400,$E9="M")),0.07,0.035),IF($D10="60-69",H9*0.025*IF(OR(AND(H9&lt;100, $E9="W"), AND(H9&lt;400,$E9="M")),1,0),IF($D10="70+",H9*0,H9*IF(OR(AND(H9&lt;100, $E9="W"), AND(H9&lt;400,$E9="M")),0.07,0.035)))),0)</f>
        <v>0</v>
      </c>
      <c r="I11" s="21">
        <f>IF(OR($E9="M",$E9="W"),IF($D10="u60",I9*IF(OR(AND(I9&lt;100, $E9="W"), AND(I9&lt;400,$E9="M")),0.07,0.035),IF($D10="60-69",I9*0.025*IF(OR(AND(I9&lt;100, $E9="W"), AND(I9&lt;400,$E9="M")),1,0),IF($D10="70+",I9*0,I9*IF(OR(AND(I9&lt;100, $E9="W"), AND(I9&lt;400,$E9="M")),0.07,0.035)))),0)</f>
        <v>0</v>
      </c>
      <c r="J11" s="21">
        <f>IF(OR($E9="M",$E9="W"),IF($D10="u60",J9*IF(OR(AND(J9&lt;100, $E9="W"), AND(J9&lt;400,$E9="M")),0.07,0.035),IF($D10="60-69",J9*0.025*IF(OR(AND(J9&lt;100, $E9="W"), AND(J9&lt;400,$E9="M")),1,0),IF($D10="70+",J9*0,J9*IF(OR(AND(J9&lt;100, $E9="W"), AND(J9&lt;400,$E9="M")),0.07,0.035)))),0)</f>
        <v>0</v>
      </c>
      <c r="K11" s="21">
        <f t="shared" si="0"/>
        <v>0</v>
      </c>
      <c r="L11" s="21">
        <f>SUM(K10:K11)</f>
        <v>0</v>
      </c>
      <c r="M11" s="63"/>
      <c r="N11" s="70"/>
      <c r="O11" s="71"/>
    </row>
    <row r="12" spans="1:53" ht="14.4" thickTop="1" x14ac:dyDescent="0.25">
      <c r="A12" s="14"/>
      <c r="B12" s="15"/>
      <c r="C12" s="16"/>
      <c r="D12" s="16"/>
      <c r="E12" s="36" t="s">
        <v>21</v>
      </c>
      <c r="F12" s="37"/>
      <c r="G12" s="37"/>
      <c r="H12" s="37"/>
      <c r="I12" s="37"/>
      <c r="J12" s="37"/>
      <c r="K12" s="17">
        <f t="shared" si="0"/>
        <v>0</v>
      </c>
      <c r="L12" s="17">
        <f>IF(D13="70+",0,K12)</f>
        <v>0</v>
      </c>
      <c r="M12" s="61">
        <f>COUNTIF(F12:J12,"&gt;0")</f>
        <v>0</v>
      </c>
      <c r="N12" s="66"/>
      <c r="O12" s="67"/>
    </row>
    <row r="13" spans="1:53" ht="13.8" x14ac:dyDescent="0.25">
      <c r="A13" s="29"/>
      <c r="B13" s="30"/>
      <c r="C13" s="31"/>
      <c r="D13" s="31"/>
      <c r="E13" s="36"/>
      <c r="F13" s="17">
        <f>IF(OR($E12="M",$E12="W"),IF($D13="u60",F12*0.035*IF(OR(AND(F12&lt;100, $E12="W"), AND(F12&lt;400,$E12="M")),0,1),IF($D13="60-69",F12*0.025*IF(OR(AND(F12&lt;100, $E12="W"), AND(F12&lt;400,$E12="M")),0,1),IF($D13="70+",F12*0*IF(OR(AND(F12&lt;100, $E12="W"), AND(F12&lt;400,$E12="M")),0,1),F12*0.035*IF(OR(AND(F12&lt;100, $E12="W"), AND(F12&lt;400,$E12="M")),0,1)))),0)</f>
        <v>0</v>
      </c>
      <c r="G13" s="17">
        <f>IF(OR($E12="M",$E12="W"),IF($D13="u60",G12*0.035*IF(OR(AND(G12&lt;100, $E12="W"), AND(G12&lt;400,$E12="M")),0,1),IF($D13="60-69",G12*0.025*IF(OR(AND(G12&lt;100, $E12="W"), AND(G12&lt;400,$E12="M")),0,1),IF($D13="70+",G12*0*IF(OR(AND(G12&lt;100, $E12="W"), AND(G12&lt;400,$E12="M")),0,1),G12*0.035*IF(OR(AND(G12&lt;100, $E12="W"), AND(G12&lt;400,$E12="M")),0,1)))),0)</f>
        <v>0</v>
      </c>
      <c r="H13" s="17">
        <f>IF(OR($E12="M",$E12="W"),IF($D13="u60",H12*0.035*IF(OR(AND(H12&lt;100, $E12="W"), AND(H12&lt;400,$E12="M")),0,1),IF($D13="60-69",H12*0.025*IF(OR(AND(H12&lt;100, $E12="W"), AND(H12&lt;400,$E12="M")),0,1),IF($D13="70+",H12*0*IF(OR(AND(H12&lt;100, $E12="W"), AND(H12&lt;400,$E12="M")),0,1),H12*0.035*IF(OR(AND(H12&lt;100, $E12="W"), AND(H12&lt;400,$E12="M")),0,1)))),0)</f>
        <v>0</v>
      </c>
      <c r="I13" s="17">
        <f>IF(OR($E12="M",$E12="W"),IF($D13="u60",I12*0.035*IF(OR(AND(I12&lt;100, $E12="W"), AND(I12&lt;400,$E12="M")),0,1),IF($D13="60-69",I12*0.025*IF(OR(AND(I12&lt;100, $E12="W"), AND(I12&lt;400,$E12="M")),0,1),IF($D13="70+",I12*0*IF(OR(AND(I12&lt;100, $E12="W"), AND(I12&lt;400,$E12="M")),0,1),I12*0.035*IF(OR(AND(I12&lt;100, $E12="W"), AND(I12&lt;400,$E12="M")),0,1)))),0)</f>
        <v>0</v>
      </c>
      <c r="J13" s="17">
        <f>IF(OR($E12="M",$E12="W"),IF($D13="u60",J12*0.035*IF(OR(AND(J12&lt;100, $E12="W"), AND(J12&lt;400,$E12="M")),0,1),IF($D13="60-69",J12*0.025*IF(OR(AND(J12&lt;100, $E12="W"), AND(J12&lt;400,$E12="M")),0,1),IF($D13="70+",J12*0*IF(OR(AND(J12&lt;100, $E12="W"), AND(J12&lt;400,$E12="M")),0,1),J12*0.035*IF(OR(AND(J12&lt;100, $E12="W"), AND(J12&lt;400,$E12="M")),0,1)))),0)</f>
        <v>0</v>
      </c>
      <c r="K13" s="17">
        <f t="shared" si="0"/>
        <v>0</v>
      </c>
      <c r="L13" s="17"/>
      <c r="M13" s="62"/>
      <c r="N13" s="68"/>
      <c r="O13" s="69"/>
    </row>
    <row r="14" spans="1:53" ht="14.4" thickBot="1" x14ac:dyDescent="0.3">
      <c r="A14" s="18"/>
      <c r="B14" s="19"/>
      <c r="C14" s="20"/>
      <c r="D14" s="20"/>
      <c r="E14" s="36"/>
      <c r="F14" s="21">
        <f>IF(OR($E12="M",$E12="W"),IF($D13="u60",F12*IF(OR(AND(F12&lt;100, $E12="W"), AND(F12&lt;400,$E12="M")),0.07,0.035),IF($D13="60-69",F12*0.025*IF(OR(AND(F12&lt;100, $E12="W"), AND(F12&lt;400,$E12="M")),1,0),IF($D13="70+",F12*0,F12*IF(OR(AND(F12&lt;100, $E12="W"), AND(F12&lt;400,$E12="M")),0.07,0.035)))),0)</f>
        <v>0</v>
      </c>
      <c r="G14" s="21">
        <f>IF(OR($E12="M",$E12="W"),IF($D13="u60",G12*IF(OR(AND(G12&lt;100, $E12="W"), AND(G12&lt;400,$E12="M")),0.07,0.035),IF($D13="60-69",G12*0.025*IF(OR(AND(G12&lt;100, $E12="W"), AND(G12&lt;400,$E12="M")),1,0),IF($D13="70+",G12*0,G12*IF(OR(AND(G12&lt;100, $E12="W"), AND(G12&lt;400,$E12="M")),0.07,0.035)))),0)</f>
        <v>0</v>
      </c>
      <c r="H14" s="21">
        <f>IF(OR($E12="M",$E12="W"),IF($D13="u60",H12*IF(OR(AND(H12&lt;100, $E12="W"), AND(H12&lt;400,$E12="M")),0.07,0.035),IF($D13="60-69",H12*0.025*IF(OR(AND(H12&lt;100, $E12="W"), AND(H12&lt;400,$E12="M")),1,0),IF($D13="70+",H12*0,H12*IF(OR(AND(H12&lt;100, $E12="W"), AND(H12&lt;400,$E12="M")),0.07,0.035)))),0)</f>
        <v>0</v>
      </c>
      <c r="I14" s="21">
        <f>IF(OR($E12="M",$E12="W"),IF($D13="u60",I12*IF(OR(AND(I12&lt;100, $E12="W"), AND(I12&lt;400,$E12="M")),0.07,0.035),IF($D13="60-69",I12*0.025*IF(OR(AND(I12&lt;100, $E12="W"), AND(I12&lt;400,$E12="M")),1,0),IF($D13="70+",I12*0,I12*IF(OR(AND(I12&lt;100, $E12="W"), AND(I12&lt;400,$E12="M")),0.07,0.035)))),0)</f>
        <v>0</v>
      </c>
      <c r="J14" s="21">
        <f>IF(OR($E12="M",$E12="W"),IF($D13="u60",J12*IF(OR(AND(J12&lt;100, $E12="W"), AND(J12&lt;400,$E12="M")),0.07,0.035),IF($D13="60-69",J12*0.025*IF(OR(AND(J12&lt;100, $E12="W"), AND(J12&lt;400,$E12="M")),1,0),IF($D13="70+",J12*0,J12*IF(OR(AND(J12&lt;100, $E12="W"), AND(J12&lt;400,$E12="M")),0.07,0.035)))),0)</f>
        <v>0</v>
      </c>
      <c r="K14" s="21">
        <f t="shared" si="0"/>
        <v>0</v>
      </c>
      <c r="L14" s="21">
        <f>SUM(K13:K14)</f>
        <v>0</v>
      </c>
      <c r="M14" s="63"/>
      <c r="N14" s="70"/>
      <c r="O14" s="71"/>
    </row>
    <row r="15" spans="1:53" ht="14.4" thickTop="1" x14ac:dyDescent="0.25">
      <c r="A15" s="14"/>
      <c r="B15" s="15"/>
      <c r="C15" s="16"/>
      <c r="D15" s="16"/>
      <c r="E15" s="36" t="s">
        <v>21</v>
      </c>
      <c r="F15" s="37"/>
      <c r="G15" s="37"/>
      <c r="H15" s="37"/>
      <c r="I15" s="37"/>
      <c r="J15" s="37"/>
      <c r="K15" s="17">
        <f t="shared" si="0"/>
        <v>0</v>
      </c>
      <c r="L15" s="17">
        <f>IF(D16="70+",0,K15)</f>
        <v>0</v>
      </c>
      <c r="M15" s="61">
        <f>COUNTIF(F15:J15,"&gt;0")</f>
        <v>0</v>
      </c>
      <c r="N15" s="66"/>
      <c r="O15" s="67"/>
    </row>
    <row r="16" spans="1:53" ht="13.8" x14ac:dyDescent="0.25">
      <c r="A16" s="29"/>
      <c r="B16" s="30"/>
      <c r="C16" s="31"/>
      <c r="D16" s="31"/>
      <c r="E16" s="36"/>
      <c r="F16" s="17">
        <f>IF(OR($E15="M",$E15="W"),IF($D16="u60",F15*0.035*IF(OR(AND(F15&lt;100, $E15="W"), AND(F15&lt;400,$E15="M")),0,1),IF($D16="60-69",F15*0.025*IF(OR(AND(F15&lt;100, $E15="W"), AND(F15&lt;400,$E15="M")),0,1),IF($D16="70+",F15*0*IF(OR(AND(F15&lt;100, $E15="W"), AND(F15&lt;400,$E15="M")),0,1),F15*0.035*IF(OR(AND(F15&lt;100, $E15="W"), AND(F15&lt;400,$E15="M")),0,1)))),0)</f>
        <v>0</v>
      </c>
      <c r="G16" s="17">
        <f>IF(OR($E15="M",$E15="W"),IF($D16="u60",G15*0.035*IF(OR(AND(G15&lt;100, $E15="W"), AND(G15&lt;400,$E15="M")),0,1),IF($D16="60-69",G15*0.025*IF(OR(AND(G15&lt;100, $E15="W"), AND(G15&lt;400,$E15="M")),0,1),IF($D16="70+",G15*0*IF(OR(AND(G15&lt;100, $E15="W"), AND(G15&lt;400,$E15="M")),0,1),G15*0.035*IF(OR(AND(G15&lt;100, $E15="W"), AND(G15&lt;400,$E15="M")),0,1)))),0)</f>
        <v>0</v>
      </c>
      <c r="H16" s="17">
        <f>IF(OR($E15="M",$E15="W"),IF($D16="u60",H15*0.035*IF(OR(AND(H15&lt;100, $E15="W"), AND(H15&lt;400,$E15="M")),0,1),IF($D16="60-69",H15*0.025*IF(OR(AND(H15&lt;100, $E15="W"), AND(H15&lt;400,$E15="M")),0,1),IF($D16="70+",H15*0*IF(OR(AND(H15&lt;100, $E15="W"), AND(H15&lt;400,$E15="M")),0,1),H15*0.035*IF(OR(AND(H15&lt;100, $E15="W"), AND(H15&lt;400,$E15="M")),0,1)))),0)</f>
        <v>0</v>
      </c>
      <c r="I16" s="17">
        <f>IF(OR($E15="M",$E15="W"),IF($D16="u60",I15*0.035*IF(OR(AND(I15&lt;100, $E15="W"), AND(I15&lt;400,$E15="M")),0,1),IF($D16="60-69",I15*0.025*IF(OR(AND(I15&lt;100, $E15="W"), AND(I15&lt;400,$E15="M")),0,1),IF($D16="70+",I15*0*IF(OR(AND(I15&lt;100, $E15="W"), AND(I15&lt;400,$E15="M")),0,1),I15*0.035*IF(OR(AND(I15&lt;100, $E15="W"), AND(I15&lt;400,$E15="M")),0,1)))),0)</f>
        <v>0</v>
      </c>
      <c r="J16" s="17">
        <f>IF(OR($E15="M",$E15="W"),IF($D16="u60",J15*0.035*IF(OR(AND(J15&lt;100, $E15="W"), AND(J15&lt;400,$E15="M")),0,1),IF($D16="60-69",J15*0.025*IF(OR(AND(J15&lt;100, $E15="W"), AND(J15&lt;400,$E15="M")),0,1),IF($D16="70+",J15*0*IF(OR(AND(J15&lt;100, $E15="W"), AND(J15&lt;400,$E15="M")),0,1),J15*0.035*IF(OR(AND(J15&lt;100, $E15="W"), AND(J15&lt;400,$E15="M")),0,1)))),0)</f>
        <v>0</v>
      </c>
      <c r="K16" s="17">
        <f t="shared" si="0"/>
        <v>0</v>
      </c>
      <c r="L16" s="17"/>
      <c r="M16" s="62"/>
      <c r="N16" s="68"/>
      <c r="O16" s="69"/>
    </row>
    <row r="17" spans="1:15" ht="14.4" thickBot="1" x14ac:dyDescent="0.3">
      <c r="A17" s="18"/>
      <c r="B17" s="19"/>
      <c r="C17" s="20"/>
      <c r="D17" s="20"/>
      <c r="E17" s="36"/>
      <c r="F17" s="21">
        <f>IF(OR($E15="M",$E15="W"),IF($D16="u60",F15*IF(OR(AND(F15&lt;100, $E15="W"), AND(F15&lt;400,$E15="M")),0.07,0.035),IF($D16="60-69",F15*0.025*IF(OR(AND(F15&lt;100, $E15="W"), AND(F15&lt;400,$E15="M")),1,0),IF($D16="70+",F15*0,F15*IF(OR(AND(F15&lt;100, $E15="W"), AND(F15&lt;400,$E15="M")),0.07,0.035)))),0)</f>
        <v>0</v>
      </c>
      <c r="G17" s="21">
        <f>IF(OR($E15="M",$E15="W"),IF($D16="u60",G15*IF(OR(AND(G15&lt;100, $E15="W"), AND(G15&lt;400,$E15="M")),0.07,0.035),IF($D16="60-69",G15*0.025*IF(OR(AND(G15&lt;100, $E15="W"), AND(G15&lt;400,$E15="M")),1,0),IF($D16="70+",G15*0,G15*IF(OR(AND(G15&lt;100, $E15="W"), AND(G15&lt;400,$E15="M")),0.07,0.035)))),0)</f>
        <v>0</v>
      </c>
      <c r="H17" s="21">
        <f>IF(OR($E15="M",$E15="W"),IF($D16="u60",H15*IF(OR(AND(H15&lt;100, $E15="W"), AND(H15&lt;400,$E15="M")),0.07,0.035),IF($D16="60-69",H15*0.025*IF(OR(AND(H15&lt;100, $E15="W"), AND(H15&lt;400,$E15="M")),1,0),IF($D16="70+",H15*0,H15*IF(OR(AND(H15&lt;100, $E15="W"), AND(H15&lt;400,$E15="M")),0.07,0.035)))),0)</f>
        <v>0</v>
      </c>
      <c r="I17" s="21">
        <f>IF(OR($E15="M",$E15="W"),IF($D16="u60",I15*IF(OR(AND(I15&lt;100, $E15="W"), AND(I15&lt;400,$E15="M")),0.07,0.035),IF($D16="60-69",I15*0.025*IF(OR(AND(I15&lt;100, $E15="W"), AND(I15&lt;400,$E15="M")),1,0),IF($D16="70+",I15*0,I15*IF(OR(AND(I15&lt;100, $E15="W"), AND(I15&lt;400,$E15="M")),0.07,0.035)))),0)</f>
        <v>0</v>
      </c>
      <c r="J17" s="21">
        <f>IF(OR($E15="M",$E15="W"),IF($D16="u60",J15*IF(OR(AND(J15&lt;100, $E15="W"), AND(J15&lt;400,$E15="M")),0.07,0.035),IF($D16="60-69",J15*0.025*IF(OR(AND(J15&lt;100, $E15="W"), AND(J15&lt;400,$E15="M")),1,0),IF($D16="70+",J15*0,J15*IF(OR(AND(J15&lt;100, $E15="W"), AND(J15&lt;400,$E15="M")),0.07,0.035)))),0)</f>
        <v>0</v>
      </c>
      <c r="K17" s="21">
        <f t="shared" si="0"/>
        <v>0</v>
      </c>
      <c r="L17" s="21">
        <f>SUM(K16:K17)</f>
        <v>0</v>
      </c>
      <c r="M17" s="63"/>
      <c r="N17" s="70"/>
      <c r="O17" s="71"/>
    </row>
    <row r="18" spans="1:15" ht="14.4" thickTop="1" x14ac:dyDescent="0.25">
      <c r="A18" s="14"/>
      <c r="B18" s="15"/>
      <c r="C18" s="16"/>
      <c r="D18" s="16"/>
      <c r="E18" s="36" t="s">
        <v>21</v>
      </c>
      <c r="F18" s="37"/>
      <c r="G18" s="37"/>
      <c r="H18" s="37"/>
      <c r="I18" s="37"/>
      <c r="J18" s="37"/>
      <c r="K18" s="17">
        <f t="shared" si="0"/>
        <v>0</v>
      </c>
      <c r="L18" s="17">
        <f>IF(D19="70+",0,K18)</f>
        <v>0</v>
      </c>
      <c r="M18" s="61">
        <f>COUNTIF(F18:J18,"&gt;0")</f>
        <v>0</v>
      </c>
      <c r="N18" s="66"/>
      <c r="O18" s="67"/>
    </row>
    <row r="19" spans="1:15" ht="13.8" x14ac:dyDescent="0.25">
      <c r="A19" s="29"/>
      <c r="B19" s="30"/>
      <c r="C19" s="31"/>
      <c r="D19" s="31"/>
      <c r="E19" s="36"/>
      <c r="F19" s="17">
        <f>IF(OR($E18="M",$E18="W"),IF($D19="u60",F18*0.035*IF(OR(AND(F18&lt;100, $E18="W"), AND(F18&lt;400,$E18="M")),0,1),IF($D19="60-69",F18*0.025*IF(OR(AND(F18&lt;100, $E18="W"), AND(F18&lt;400,$E18="M")),0,1),IF($D19="70+",F18*0*IF(OR(AND(F18&lt;100, $E18="W"), AND(F18&lt;400,$E18="M")),0,1),F18*0.035*IF(OR(AND(F18&lt;100, $E18="W"), AND(F18&lt;400,$E18="M")),0,1)))),0)</f>
        <v>0</v>
      </c>
      <c r="G19" s="17">
        <f>IF(OR($E18="M",$E18="W"),IF($D19="u60",G18*0.035*IF(OR(AND(G18&lt;100, $E18="W"), AND(G18&lt;400,$E18="M")),0,1),IF($D19="60-69",G18*0.025*IF(OR(AND(G18&lt;100, $E18="W"), AND(G18&lt;400,$E18="M")),0,1),IF($D19="70+",G18*0*IF(OR(AND(G18&lt;100, $E18="W"), AND(G18&lt;400,$E18="M")),0,1),G18*0.035*IF(OR(AND(G18&lt;100, $E18="W"), AND(G18&lt;400,$E18="M")),0,1)))),0)</f>
        <v>0</v>
      </c>
      <c r="H19" s="17">
        <f>IF(OR($E18="M",$E18="W"),IF($D19="u60",H18*0.035*IF(OR(AND(H18&lt;100, $E18="W"), AND(H18&lt;400,$E18="M")),0,1),IF($D19="60-69",H18*0.025*IF(OR(AND(H18&lt;100, $E18="W"), AND(H18&lt;400,$E18="M")),0,1),IF($D19="70+",H18*0*IF(OR(AND(H18&lt;100, $E18="W"), AND(H18&lt;400,$E18="M")),0,1),H18*0.035*IF(OR(AND(H18&lt;100, $E18="W"), AND(H18&lt;400,$E18="M")),0,1)))),0)</f>
        <v>0</v>
      </c>
      <c r="I19" s="17">
        <f>IF(OR($E18="M",$E18="W"),IF($D19="u60",I18*0.035*IF(OR(AND(I18&lt;100, $E18="W"), AND(I18&lt;400,$E18="M")),0,1),IF($D19="60-69",I18*0.025*IF(OR(AND(I18&lt;100, $E18="W"), AND(I18&lt;400,$E18="M")),0,1),IF($D19="70+",I18*0*IF(OR(AND(I18&lt;100, $E18="W"), AND(I18&lt;400,$E18="M")),0,1),I18*0.035*IF(OR(AND(I18&lt;100, $E18="W"), AND(I18&lt;400,$E18="M")),0,1)))),0)</f>
        <v>0</v>
      </c>
      <c r="J19" s="17">
        <f>IF(OR($E18="M",$E18="W"),IF($D19="u60",J18*0.035*IF(OR(AND(J18&lt;100, $E18="W"), AND(J18&lt;400,$E18="M")),0,1),IF($D19="60-69",J18*0.025*IF(OR(AND(J18&lt;100, $E18="W"), AND(J18&lt;400,$E18="M")),0,1),IF($D19="70+",J18*0*IF(OR(AND(J18&lt;100, $E18="W"), AND(J18&lt;400,$E18="M")),0,1),J18*0.035*IF(OR(AND(J18&lt;100, $E18="W"), AND(J18&lt;400,$E18="M")),0,1)))),0)</f>
        <v>0</v>
      </c>
      <c r="K19" s="17">
        <f t="shared" si="0"/>
        <v>0</v>
      </c>
      <c r="L19" s="17"/>
      <c r="M19" s="62"/>
      <c r="N19" s="68"/>
      <c r="O19" s="69"/>
    </row>
    <row r="20" spans="1:15" ht="14.4" thickBot="1" x14ac:dyDescent="0.3">
      <c r="A20" s="18"/>
      <c r="B20" s="19"/>
      <c r="C20" s="20"/>
      <c r="D20" s="20"/>
      <c r="E20" s="36"/>
      <c r="F20" s="21">
        <f>IF(OR($E18="M",$E18="W"),IF($D19="u60",F18*IF(OR(AND(F18&lt;100, $E18="W"), AND(F18&lt;400,$E18="M")),0.07,0.035),IF($D19="60-69",F18*0.025*IF(OR(AND(F18&lt;100, $E18="W"), AND(F18&lt;400,$E18="M")),1,0),IF($D19="70+",F18*0,F18*IF(OR(AND(F18&lt;100, $E18="W"), AND(F18&lt;400,$E18="M")),0.07,0.035)))),0)</f>
        <v>0</v>
      </c>
      <c r="G20" s="21">
        <f>IF(OR($E18="M",$E18="W"),IF($D19="u60",G18*IF(OR(AND(G18&lt;100, $E18="W"), AND(G18&lt;400,$E18="M")),0.07,0.035),IF($D19="60-69",G18*0.025*IF(OR(AND(G18&lt;100, $E18="W"), AND(G18&lt;400,$E18="M")),1,0),IF($D19="70+",G18*0,G18*IF(OR(AND(G18&lt;100, $E18="W"), AND(G18&lt;400,$E18="M")),0.07,0.035)))),0)</f>
        <v>0</v>
      </c>
      <c r="H20" s="21">
        <f>IF(OR($E18="M",$E18="W"),IF($D19="u60",H18*IF(OR(AND(H18&lt;100, $E18="W"), AND(H18&lt;400,$E18="M")),0.07,0.035),IF($D19="60-69",H18*0.025*IF(OR(AND(H18&lt;100, $E18="W"), AND(H18&lt;400,$E18="M")),1,0),IF($D19="70+",H18*0,H18*IF(OR(AND(H18&lt;100, $E18="W"), AND(H18&lt;400,$E18="M")),0.07,0.035)))),0)</f>
        <v>0</v>
      </c>
      <c r="I20" s="21">
        <f>IF(OR($E18="M",$E18="W"),IF($D19="u60",I18*IF(OR(AND(I18&lt;100, $E18="W"), AND(I18&lt;400,$E18="M")),0.07,0.035),IF($D19="60-69",I18*0.025*IF(OR(AND(I18&lt;100, $E18="W"), AND(I18&lt;400,$E18="M")),1,0),IF($D19="70+",I18*0,I18*IF(OR(AND(I18&lt;100, $E18="W"), AND(I18&lt;400,$E18="M")),0.07,0.035)))),0)</f>
        <v>0</v>
      </c>
      <c r="J20" s="21">
        <f>IF(OR($E18="M",$E18="W"),IF($D19="u60",J18*IF(OR(AND(J18&lt;100, $E18="W"), AND(J18&lt;400,$E18="M")),0.07,0.035),IF($D19="60-69",J18*0.025*IF(OR(AND(J18&lt;100, $E18="W"), AND(J18&lt;400,$E18="M")),1,0),IF($D19="70+",J18*0,J18*IF(OR(AND(J18&lt;100, $E18="W"), AND(J18&lt;400,$E18="M")),0.07,0.035)))),0)</f>
        <v>0</v>
      </c>
      <c r="K20" s="21">
        <f t="shared" si="0"/>
        <v>0</v>
      </c>
      <c r="L20" s="21">
        <f>SUM(K19:K20)</f>
        <v>0</v>
      </c>
      <c r="M20" s="63"/>
      <c r="N20" s="70"/>
      <c r="O20" s="71"/>
    </row>
    <row r="21" spans="1:15" ht="14.4" thickTop="1" x14ac:dyDescent="0.25">
      <c r="A21" s="14"/>
      <c r="B21" s="15"/>
      <c r="C21" s="16"/>
      <c r="D21" s="16"/>
      <c r="E21" s="36" t="s">
        <v>21</v>
      </c>
      <c r="F21" s="37"/>
      <c r="G21" s="37"/>
      <c r="H21" s="37"/>
      <c r="I21" s="37"/>
      <c r="J21" s="37"/>
      <c r="K21" s="17">
        <f t="shared" si="0"/>
        <v>0</v>
      </c>
      <c r="L21" s="17">
        <f>IF(D22="70+",0,K21)</f>
        <v>0</v>
      </c>
      <c r="M21" s="61">
        <f>COUNTIF(F21:J21,"&gt;0")</f>
        <v>0</v>
      </c>
      <c r="N21" s="66"/>
      <c r="O21" s="67"/>
    </row>
    <row r="22" spans="1:15" ht="13.8" x14ac:dyDescent="0.25">
      <c r="A22" s="29"/>
      <c r="B22" s="30"/>
      <c r="C22" s="31"/>
      <c r="D22" s="31"/>
      <c r="E22" s="36"/>
      <c r="F22" s="17">
        <f>IF(OR($E21="M",$E21="W"),IF($D22="u60",F21*0.035*IF(OR(AND(F21&lt;100, $E21="W"), AND(F21&lt;400,$E21="M")),0,1),IF($D22="60-69",F21*0.025*IF(OR(AND(F21&lt;100, $E21="W"), AND(F21&lt;400,$E21="M")),0,1),IF($D22="70+",F21*0*IF(OR(AND(F21&lt;100, $E21="W"), AND(F21&lt;400,$E21="M")),0,1),F21*0.035*IF(OR(AND(F21&lt;100, $E21="W"), AND(F21&lt;400,$E21="M")),0,1)))),0)</f>
        <v>0</v>
      </c>
      <c r="G22" s="17">
        <f>IF(OR($E21="M",$E21="W"),IF($D22="u60",G21*0.035*IF(OR(AND(G21&lt;100, $E21="W"), AND(G21&lt;400,$E21="M")),0,1),IF($D22="60-69",G21*0.025*IF(OR(AND(G21&lt;100, $E21="W"), AND(G21&lt;400,$E21="M")),0,1),IF($D22="70+",G21*0*IF(OR(AND(G21&lt;100, $E21="W"), AND(G21&lt;400,$E21="M")),0,1),G21*0.035*IF(OR(AND(G21&lt;100, $E21="W"), AND(G21&lt;400,$E21="M")),0,1)))),0)</f>
        <v>0</v>
      </c>
      <c r="H22" s="17">
        <f>IF(OR($E21="M",$E21="W"),IF($D22="u60",H21*0.035*IF(OR(AND(H21&lt;100, $E21="W"), AND(H21&lt;400,$E21="M")),0,1),IF($D22="60-69",H21*0.025*IF(OR(AND(H21&lt;100, $E21="W"), AND(H21&lt;400,$E21="M")),0,1),IF($D22="70+",H21*0*IF(OR(AND(H21&lt;100, $E21="W"), AND(H21&lt;400,$E21="M")),0,1),H21*0.035*IF(OR(AND(H21&lt;100, $E21="W"), AND(H21&lt;400,$E21="M")),0,1)))),0)</f>
        <v>0</v>
      </c>
      <c r="I22" s="17">
        <f>IF(OR($E21="M",$E21="W"),IF($D22="u60",I21*0.035*IF(OR(AND(I21&lt;100, $E21="W"), AND(I21&lt;400,$E21="M")),0,1),IF($D22="60-69",I21*0.025*IF(OR(AND(I21&lt;100, $E21="W"), AND(I21&lt;400,$E21="M")),0,1),IF($D22="70+",I21*0*IF(OR(AND(I21&lt;100, $E21="W"), AND(I21&lt;400,$E21="M")),0,1),I21*0.035*IF(OR(AND(I21&lt;100, $E21="W"), AND(I21&lt;400,$E21="M")),0,1)))),0)</f>
        <v>0</v>
      </c>
      <c r="J22" s="17">
        <f>IF(OR($E21="M",$E21="W"),IF($D22="u60",J21*0.035*IF(OR(AND(J21&lt;100, $E21="W"), AND(J21&lt;400,$E21="M")),0,1),IF($D22="60-69",J21*0.025*IF(OR(AND(J21&lt;100, $E21="W"), AND(J21&lt;400,$E21="M")),0,1),IF($D22="70+",J21*0*IF(OR(AND(J21&lt;100, $E21="W"), AND(J21&lt;400,$E21="M")),0,1),J21*0.035*IF(OR(AND(J21&lt;100, $E21="W"), AND(J21&lt;400,$E21="M")),0,1)))),0)</f>
        <v>0</v>
      </c>
      <c r="K22" s="17">
        <f t="shared" si="0"/>
        <v>0</v>
      </c>
      <c r="L22" s="17"/>
      <c r="M22" s="62"/>
      <c r="N22" s="68"/>
      <c r="O22" s="69"/>
    </row>
    <row r="23" spans="1:15" ht="14.4" thickBot="1" x14ac:dyDescent="0.3">
      <c r="A23" s="18"/>
      <c r="B23" s="19"/>
      <c r="C23" s="20"/>
      <c r="D23" s="20"/>
      <c r="E23" s="36"/>
      <c r="F23" s="21">
        <f>IF(OR($E21="M",$E21="W"),IF($D22="u60",F21*IF(OR(AND(F21&lt;100, $E21="W"), AND(F21&lt;400,$E21="M")),0.07,0.035),IF($D22="60-69",F21*0.025*IF(OR(AND(F21&lt;100, $E21="W"), AND(F21&lt;400,$E21="M")),1,0),IF($D22="70+",F21*0,F21*IF(OR(AND(F21&lt;100, $E21="W"), AND(F21&lt;400,$E21="M")),0.07,0.035)))),0)</f>
        <v>0</v>
      </c>
      <c r="G23" s="21">
        <f>IF(OR($E21="M",$E21="W"),IF($D22="u60",G21*IF(OR(AND(G21&lt;100, $E21="W"), AND(G21&lt;400,$E21="M")),0.07,0.035),IF($D22="60-69",G21*0.025*IF(OR(AND(G21&lt;100, $E21="W"), AND(G21&lt;400,$E21="M")),1,0),IF($D22="70+",G21*0,G21*IF(OR(AND(G21&lt;100, $E21="W"), AND(G21&lt;400,$E21="M")),0.07,0.035)))),0)</f>
        <v>0</v>
      </c>
      <c r="H23" s="21">
        <f>IF(OR($E21="M",$E21="W"),IF($D22="u60",H21*IF(OR(AND(H21&lt;100, $E21="W"), AND(H21&lt;400,$E21="M")),0.07,0.035),IF($D22="60-69",H21*0.025*IF(OR(AND(H21&lt;100, $E21="W"), AND(H21&lt;400,$E21="M")),1,0),IF($D22="70+",H21*0,H21*IF(OR(AND(H21&lt;100, $E21="W"), AND(H21&lt;400,$E21="M")),0.07,0.035)))),0)</f>
        <v>0</v>
      </c>
      <c r="I23" s="21">
        <f>IF(OR($E21="M",$E21="W"),IF($D22="u60",I21*IF(OR(AND(I21&lt;100, $E21="W"), AND(I21&lt;400,$E21="M")),0.07,0.035),IF($D22="60-69",I21*0.025*IF(OR(AND(I21&lt;100, $E21="W"), AND(I21&lt;400,$E21="M")),1,0),IF($D22="70+",I21*0,I21*IF(OR(AND(I21&lt;100, $E21="W"), AND(I21&lt;400,$E21="M")),0.07,0.035)))),0)</f>
        <v>0</v>
      </c>
      <c r="J23" s="21">
        <f>IF(OR($E21="M",$E21="W"),IF($D22="u60",J21*IF(OR(AND(J21&lt;100, $E21="W"), AND(J21&lt;400,$E21="M")),0.07,0.035),IF($D22="60-69",J21*0.025*IF(OR(AND(J21&lt;100, $E21="W"), AND(J21&lt;400,$E21="M")),1,0),IF($D22="70+",J21*0,J21*IF(OR(AND(J21&lt;100, $E21="W"), AND(J21&lt;400,$E21="M")),0.07,0.035)))),0)</f>
        <v>0</v>
      </c>
      <c r="K23" s="21">
        <f t="shared" si="0"/>
        <v>0</v>
      </c>
      <c r="L23" s="21">
        <f>SUM(K22:K23)</f>
        <v>0</v>
      </c>
      <c r="M23" s="63"/>
      <c r="N23" s="70"/>
      <c r="O23" s="71"/>
    </row>
    <row r="24" spans="1:15" ht="14.4" thickTop="1" x14ac:dyDescent="0.25">
      <c r="A24" s="14"/>
      <c r="B24" s="15"/>
      <c r="C24" s="16"/>
      <c r="D24" s="16"/>
      <c r="E24" s="36" t="s">
        <v>21</v>
      </c>
      <c r="F24" s="37"/>
      <c r="G24" s="37"/>
      <c r="H24" s="37"/>
      <c r="I24" s="37"/>
      <c r="J24" s="37"/>
      <c r="K24" s="17">
        <f t="shared" si="0"/>
        <v>0</v>
      </c>
      <c r="L24" s="17">
        <f>IF(D25="70+",0,K24)</f>
        <v>0</v>
      </c>
      <c r="M24" s="61">
        <f>COUNTIF(F24:J24,"&gt;0")</f>
        <v>0</v>
      </c>
      <c r="N24" s="66"/>
      <c r="O24" s="67"/>
    </row>
    <row r="25" spans="1:15" ht="13.8" x14ac:dyDescent="0.25">
      <c r="A25" s="29"/>
      <c r="B25" s="30"/>
      <c r="C25" s="31"/>
      <c r="D25" s="31"/>
      <c r="E25" s="36"/>
      <c r="F25" s="17">
        <f>IF(OR($E24="M",$E24="W"),IF($D25="u60",F24*0.035*IF(OR(AND(F24&lt;100, $E24="W"), AND(F24&lt;400,$E24="M")),0,1),IF($D25="60-69",F24*0.025*IF(OR(AND(F24&lt;100, $E24="W"), AND(F24&lt;400,$E24="M")),0,1),IF($D25="70+",F24*0*IF(OR(AND(F24&lt;100, $E24="W"), AND(F24&lt;400,$E24="M")),0,1),F24*0.035*IF(OR(AND(F24&lt;100, $E24="W"), AND(F24&lt;400,$E24="M")),0,1)))),0)</f>
        <v>0</v>
      </c>
      <c r="G25" s="17">
        <f>IF(OR($E24="M",$E24="W"),IF($D25="u60",G24*0.035*IF(OR(AND(G24&lt;100, $E24="W"), AND(G24&lt;400,$E24="M")),0,1),IF($D25="60-69",G24*0.025*IF(OR(AND(G24&lt;100, $E24="W"), AND(G24&lt;400,$E24="M")),0,1),IF($D25="70+",G24*0*IF(OR(AND(G24&lt;100, $E24="W"), AND(G24&lt;400,$E24="M")),0,1),G24*0.035*IF(OR(AND(G24&lt;100, $E24="W"), AND(G24&lt;400,$E24="M")),0,1)))),0)</f>
        <v>0</v>
      </c>
      <c r="H25" s="17">
        <f>IF(OR($E24="M",$E24="W"),IF($D25="u60",H24*0.035*IF(OR(AND(H24&lt;100, $E24="W"), AND(H24&lt;400,$E24="M")),0,1),IF($D25="60-69",H24*0.025*IF(OR(AND(H24&lt;100, $E24="W"), AND(H24&lt;400,$E24="M")),0,1),IF($D25="70+",H24*0*IF(OR(AND(H24&lt;100, $E24="W"), AND(H24&lt;400,$E24="M")),0,1),H24*0.035*IF(OR(AND(H24&lt;100, $E24="W"), AND(H24&lt;400,$E24="M")),0,1)))),0)</f>
        <v>0</v>
      </c>
      <c r="I25" s="17">
        <f>IF(OR($E24="M",$E24="W"),IF($D25="u60",I24*0.035*IF(OR(AND(I24&lt;100, $E24="W"), AND(I24&lt;400,$E24="M")),0,1),IF($D25="60-69",I24*0.025*IF(OR(AND(I24&lt;100, $E24="W"), AND(I24&lt;400,$E24="M")),0,1),IF($D25="70+",I24*0*IF(OR(AND(I24&lt;100, $E24="W"), AND(I24&lt;400,$E24="M")),0,1),I24*0.035*IF(OR(AND(I24&lt;100, $E24="W"), AND(I24&lt;400,$E24="M")),0,1)))),0)</f>
        <v>0</v>
      </c>
      <c r="J25" s="17">
        <f>IF(OR($E24="M",$E24="W"),IF($D25="u60",J24*0.035*IF(OR(AND(J24&lt;100, $E24="W"), AND(J24&lt;400,$E24="M")),0,1),IF($D25="60-69",J24*0.025*IF(OR(AND(J24&lt;100, $E24="W"), AND(J24&lt;400,$E24="M")),0,1),IF($D25="70+",J24*0*IF(OR(AND(J24&lt;100, $E24="W"), AND(J24&lt;400,$E24="M")),0,1),J24*0.035*IF(OR(AND(J24&lt;100, $E24="W"), AND(J24&lt;400,$E24="M")),0,1)))),0)</f>
        <v>0</v>
      </c>
      <c r="K25" s="17">
        <f t="shared" si="0"/>
        <v>0</v>
      </c>
      <c r="L25" s="17"/>
      <c r="M25" s="62"/>
      <c r="N25" s="68"/>
      <c r="O25" s="69"/>
    </row>
    <row r="26" spans="1:15" ht="14.4" thickBot="1" x14ac:dyDescent="0.3">
      <c r="A26" s="18"/>
      <c r="B26" s="19"/>
      <c r="C26" s="20"/>
      <c r="D26" s="20"/>
      <c r="E26" s="36"/>
      <c r="F26" s="21">
        <f>IF(OR($E24="M",$E24="W"),IF($D25="u60",F24*IF(OR(AND(F24&lt;100, $E24="W"), AND(F24&lt;400,$E24="M")),0.07,0.035),IF($D25="60-69",F24*0.025*IF(OR(AND(F24&lt;100, $E24="W"), AND(F24&lt;400,$E24="M")),1,0),IF($D25="70+",F24*0,F24*IF(OR(AND(F24&lt;100, $E24="W"), AND(F24&lt;400,$E24="M")),0.07,0.035)))),0)</f>
        <v>0</v>
      </c>
      <c r="G26" s="21">
        <f>IF(OR($E24="M",$E24="W"),IF($D25="u60",G24*IF(OR(AND(G24&lt;100, $E24="W"), AND(G24&lt;400,$E24="M")),0.07,0.035),IF($D25="60-69",G24*0.025*IF(OR(AND(G24&lt;100, $E24="W"), AND(G24&lt;400,$E24="M")),1,0),IF($D25="70+",G24*0,G24*IF(OR(AND(G24&lt;100, $E24="W"), AND(G24&lt;400,$E24="M")),0.07,0.035)))),0)</f>
        <v>0</v>
      </c>
      <c r="H26" s="21">
        <f>IF(OR($E24="M",$E24="W"),IF($D25="u60",H24*IF(OR(AND(H24&lt;100, $E24="W"), AND(H24&lt;400,$E24="M")),0.07,0.035),IF($D25="60-69",H24*0.025*IF(OR(AND(H24&lt;100, $E24="W"), AND(H24&lt;400,$E24="M")),1,0),IF($D25="70+",H24*0,H24*IF(OR(AND(H24&lt;100, $E24="W"), AND(H24&lt;400,$E24="M")),0.07,0.035)))),0)</f>
        <v>0</v>
      </c>
      <c r="I26" s="21">
        <f>IF(OR($E24="M",$E24="W"),IF($D25="u60",I24*IF(OR(AND(I24&lt;100, $E24="W"), AND(I24&lt;400,$E24="M")),0.07,0.035),IF($D25="60-69",I24*0.025*IF(OR(AND(I24&lt;100, $E24="W"), AND(I24&lt;400,$E24="M")),1,0),IF($D25="70+",I24*0,I24*IF(OR(AND(I24&lt;100, $E24="W"), AND(I24&lt;400,$E24="M")),0.07,0.035)))),0)</f>
        <v>0</v>
      </c>
      <c r="J26" s="21">
        <f>IF(OR($E24="M",$E24="W"),IF($D25="u60",J24*IF(OR(AND(J24&lt;100, $E24="W"), AND(J24&lt;400,$E24="M")),0.07,0.035),IF($D25="60-69",J24*0.025*IF(OR(AND(J24&lt;100, $E24="W"), AND(J24&lt;400,$E24="M")),1,0),IF($D25="70+",J24*0,J24*IF(OR(AND(J24&lt;100, $E24="W"), AND(J24&lt;400,$E24="M")),0.07,0.035)))),0)</f>
        <v>0</v>
      </c>
      <c r="K26" s="21">
        <f t="shared" si="0"/>
        <v>0</v>
      </c>
      <c r="L26" s="21">
        <f>SUM(K25:K26)</f>
        <v>0</v>
      </c>
      <c r="M26" s="63"/>
      <c r="N26" s="70"/>
      <c r="O26" s="71"/>
    </row>
    <row r="27" spans="1:15" ht="14.4" thickTop="1" x14ac:dyDescent="0.25">
      <c r="A27" s="14"/>
      <c r="B27" s="15"/>
      <c r="C27" s="16"/>
      <c r="D27" s="16"/>
      <c r="E27" s="36" t="s">
        <v>21</v>
      </c>
      <c r="F27" s="37"/>
      <c r="G27" s="37"/>
      <c r="H27" s="37"/>
      <c r="I27" s="37"/>
      <c r="J27" s="37"/>
      <c r="K27" s="17">
        <f t="shared" si="0"/>
        <v>0</v>
      </c>
      <c r="L27" s="17">
        <f>IF(D28="70+",0,K27)</f>
        <v>0</v>
      </c>
      <c r="M27" s="61">
        <f>COUNTIF(F27:J27,"&gt;0")</f>
        <v>0</v>
      </c>
      <c r="N27" s="66"/>
      <c r="O27" s="67"/>
    </row>
    <row r="28" spans="1:15" ht="13.8" x14ac:dyDescent="0.25">
      <c r="A28" s="29"/>
      <c r="B28" s="30"/>
      <c r="C28" s="31"/>
      <c r="D28" s="31"/>
      <c r="E28" s="36"/>
      <c r="F28" s="17">
        <f>IF(OR($E27="M",$E27="W"),IF($D28="u60",F27*0.035*IF(OR(AND(F27&lt;100, $E27="W"), AND(F27&lt;400,$E27="M")),0,1),IF($D28="60-69",F27*0.025*IF(OR(AND(F27&lt;100, $E27="W"), AND(F27&lt;400,$E27="M")),0,1),IF($D28="70+",F27*0*IF(OR(AND(F27&lt;100, $E27="W"), AND(F27&lt;400,$E27="M")),0,1),F27*0.035*IF(OR(AND(F27&lt;100, $E27="W"), AND(F27&lt;400,$E27="M")),0,1)))),0)</f>
        <v>0</v>
      </c>
      <c r="G28" s="17">
        <f>IF(OR($E27="M",$E27="W"),IF($D28="u60",G27*0.035*IF(OR(AND(G27&lt;100, $E27="W"), AND(G27&lt;400,$E27="M")),0,1),IF($D28="60-69",G27*0.025*IF(OR(AND(G27&lt;100, $E27="W"), AND(G27&lt;400,$E27="M")),0,1),IF($D28="70+",G27*0*IF(OR(AND(G27&lt;100, $E27="W"), AND(G27&lt;400,$E27="M")),0,1),G27*0.035*IF(OR(AND(G27&lt;100, $E27="W"), AND(G27&lt;400,$E27="M")),0,1)))),0)</f>
        <v>0</v>
      </c>
      <c r="H28" s="17">
        <f>IF(OR($E27="M",$E27="W"),IF($D28="u60",H27*0.035*IF(OR(AND(H27&lt;100, $E27="W"), AND(H27&lt;400,$E27="M")),0,1),IF($D28="60-69",H27*0.025*IF(OR(AND(H27&lt;100, $E27="W"), AND(H27&lt;400,$E27="M")),0,1),IF($D28="70+",H27*0*IF(OR(AND(H27&lt;100, $E27="W"), AND(H27&lt;400,$E27="M")),0,1),H27*0.035*IF(OR(AND(H27&lt;100, $E27="W"), AND(H27&lt;400,$E27="M")),0,1)))),0)</f>
        <v>0</v>
      </c>
      <c r="I28" s="17">
        <f>IF(OR($E27="M",$E27="W"),IF($D28="u60",I27*0.035*IF(OR(AND(I27&lt;100, $E27="W"), AND(I27&lt;400,$E27="M")),0,1),IF($D28="60-69",I27*0.025*IF(OR(AND(I27&lt;100, $E27="W"), AND(I27&lt;400,$E27="M")),0,1),IF($D28="70+",I27*0*IF(OR(AND(I27&lt;100, $E27="W"), AND(I27&lt;400,$E27="M")),0,1),I27*0.035*IF(OR(AND(I27&lt;100, $E27="W"), AND(I27&lt;400,$E27="M")),0,1)))),0)</f>
        <v>0</v>
      </c>
      <c r="J28" s="17">
        <f>IF(OR($E27="M",$E27="W"),IF($D28="u60",J27*0.035*IF(OR(AND(J27&lt;100, $E27="W"), AND(J27&lt;400,$E27="M")),0,1),IF($D28="60-69",J27*0.025*IF(OR(AND(J27&lt;100, $E27="W"), AND(J27&lt;400,$E27="M")),0,1),IF($D28="70+",J27*0*IF(OR(AND(J27&lt;100, $E27="W"), AND(J27&lt;400,$E27="M")),0,1),J27*0.035*IF(OR(AND(J27&lt;100, $E27="W"), AND(J27&lt;400,$E27="M")),0,1)))),0)</f>
        <v>0</v>
      </c>
      <c r="K28" s="17">
        <f t="shared" si="0"/>
        <v>0</v>
      </c>
      <c r="L28" s="17"/>
      <c r="M28" s="62"/>
      <c r="N28" s="68"/>
      <c r="O28" s="69"/>
    </row>
    <row r="29" spans="1:15" ht="14.4" thickBot="1" x14ac:dyDescent="0.3">
      <c r="A29" s="18"/>
      <c r="B29" s="19"/>
      <c r="C29" s="20"/>
      <c r="D29" s="20"/>
      <c r="E29" s="36"/>
      <c r="F29" s="21">
        <f>IF(OR($E27="M",$E27="W"),IF($D28="u60",F27*IF(OR(AND(F27&lt;100, $E27="W"), AND(F27&lt;400,$E27="M")),0.07,0.035),IF($D28="60-69",F27*0.025*IF(OR(AND(F27&lt;100, $E27="W"), AND(F27&lt;400,$E27="M")),1,0),IF($D28="70+",F27*0,F27*IF(OR(AND(F27&lt;100, $E27="W"), AND(F27&lt;400,$E27="M")),0.07,0.035)))),0)</f>
        <v>0</v>
      </c>
      <c r="G29" s="21">
        <f>IF(OR($E27="M",$E27="W"),IF($D28="u60",G27*IF(OR(AND(G27&lt;100, $E27="W"), AND(G27&lt;400,$E27="M")),0.07,0.035),IF($D28="60-69",G27*0.025*IF(OR(AND(G27&lt;100, $E27="W"), AND(G27&lt;400,$E27="M")),1,0),IF($D28="70+",G27*0,G27*IF(OR(AND(G27&lt;100, $E27="W"), AND(G27&lt;400,$E27="M")),0.07,0.035)))),0)</f>
        <v>0</v>
      </c>
      <c r="H29" s="21">
        <f>IF(OR($E27="M",$E27="W"),IF($D28="u60",H27*IF(OR(AND(H27&lt;100, $E27="W"), AND(H27&lt;400,$E27="M")),0.07,0.035),IF($D28="60-69",H27*0.025*IF(OR(AND(H27&lt;100, $E27="W"), AND(H27&lt;400,$E27="M")),1,0),IF($D28="70+",H27*0,H27*IF(OR(AND(H27&lt;100, $E27="W"), AND(H27&lt;400,$E27="M")),0.07,0.035)))),0)</f>
        <v>0</v>
      </c>
      <c r="I29" s="21">
        <f>IF(OR($E27="M",$E27="W"),IF($D28="u60",I27*IF(OR(AND(I27&lt;100, $E27="W"), AND(I27&lt;400,$E27="M")),0.07,0.035),IF($D28="60-69",I27*0.025*IF(OR(AND(I27&lt;100, $E27="W"), AND(I27&lt;400,$E27="M")),1,0),IF($D28="70+",I27*0,I27*IF(OR(AND(I27&lt;100, $E27="W"), AND(I27&lt;400,$E27="M")),0.07,0.035)))),0)</f>
        <v>0</v>
      </c>
      <c r="J29" s="21">
        <f>IF(OR($E27="M",$E27="W"),IF($D28="u60",J27*IF(OR(AND(J27&lt;100, $E27="W"), AND(J27&lt;400,$E27="M")),0.07,0.035),IF($D28="60-69",J27*0.025*IF(OR(AND(J27&lt;100, $E27="W"), AND(J27&lt;400,$E27="M")),1,0),IF($D28="70+",J27*0,J27*IF(OR(AND(J27&lt;100, $E27="W"), AND(J27&lt;400,$E27="M")),0.07,0.035)))),0)</f>
        <v>0</v>
      </c>
      <c r="K29" s="21">
        <f t="shared" si="0"/>
        <v>0</v>
      </c>
      <c r="L29" s="21">
        <f>SUM(K28:K29)</f>
        <v>0</v>
      </c>
      <c r="M29" s="63"/>
      <c r="N29" s="70"/>
      <c r="O29" s="71"/>
    </row>
    <row r="30" spans="1:15" ht="14.4" thickTop="1" x14ac:dyDescent="0.25">
      <c r="A30" s="14"/>
      <c r="B30" s="15"/>
      <c r="C30" s="16"/>
      <c r="D30" s="16"/>
      <c r="E30" s="36" t="s">
        <v>21</v>
      </c>
      <c r="F30" s="37"/>
      <c r="G30" s="37"/>
      <c r="H30" s="37"/>
      <c r="I30" s="37"/>
      <c r="J30" s="37"/>
      <c r="K30" s="17">
        <f t="shared" si="0"/>
        <v>0</v>
      </c>
      <c r="L30" s="17">
        <f>IF(D31="70+",0,K30)</f>
        <v>0</v>
      </c>
      <c r="M30" s="61">
        <f>COUNTIF(F30:J30,"&gt;0")</f>
        <v>0</v>
      </c>
      <c r="N30" s="66"/>
      <c r="O30" s="67"/>
    </row>
    <row r="31" spans="1:15" ht="13.8" x14ac:dyDescent="0.25">
      <c r="A31" s="29"/>
      <c r="B31" s="30"/>
      <c r="C31" s="31"/>
      <c r="D31" s="31"/>
      <c r="E31" s="36"/>
      <c r="F31" s="17">
        <f>IF(OR($E30="M",$E30="W"),IF($D31="u60",F30*0.035*IF(OR(AND(F30&lt;100, $E30="W"), AND(F30&lt;400,$E30="M")),0,1),IF($D31="60-69",F30*0.025*IF(OR(AND(F30&lt;100, $E30="W"), AND(F30&lt;400,$E30="M")),0,1),IF($D31="70+",F30*0*IF(OR(AND(F30&lt;100, $E30="W"), AND(F30&lt;400,$E30="M")),0,1),F30*0.035*IF(OR(AND(F30&lt;100, $E30="W"), AND(F30&lt;400,$E30="M")),0,1)))),0)</f>
        <v>0</v>
      </c>
      <c r="G31" s="17">
        <f>IF(OR($E30="M",$E30="W"),IF($D31="u60",G30*0.035*IF(OR(AND(G30&lt;100, $E30="W"), AND(G30&lt;400,$E30="M")),0,1),IF($D31="60-69",G30*0.025*IF(OR(AND(G30&lt;100, $E30="W"), AND(G30&lt;400,$E30="M")),0,1),IF($D31="70+",G30*0*IF(OR(AND(G30&lt;100, $E30="W"), AND(G30&lt;400,$E30="M")),0,1),G30*0.035*IF(OR(AND(G30&lt;100, $E30="W"), AND(G30&lt;400,$E30="M")),0,1)))),0)</f>
        <v>0</v>
      </c>
      <c r="H31" s="17">
        <f>IF(OR($E30="M",$E30="W"),IF($D31="u60",H30*0.035*IF(OR(AND(H30&lt;100, $E30="W"), AND(H30&lt;400,$E30="M")),0,1),IF($D31="60-69",H30*0.025*IF(OR(AND(H30&lt;100, $E30="W"), AND(H30&lt;400,$E30="M")),0,1),IF($D31="70+",H30*0*IF(OR(AND(H30&lt;100, $E30="W"), AND(H30&lt;400,$E30="M")),0,1),H30*0.035*IF(OR(AND(H30&lt;100, $E30="W"), AND(H30&lt;400,$E30="M")),0,1)))),0)</f>
        <v>0</v>
      </c>
      <c r="I31" s="17">
        <f>IF(OR($E30="M",$E30="W"),IF($D31="u60",I30*0.035*IF(OR(AND(I30&lt;100, $E30="W"), AND(I30&lt;400,$E30="M")),0,1),IF($D31="60-69",I30*0.025*IF(OR(AND(I30&lt;100, $E30="W"), AND(I30&lt;400,$E30="M")),0,1),IF($D31="70+",I30*0*IF(OR(AND(I30&lt;100, $E30="W"), AND(I30&lt;400,$E30="M")),0,1),I30*0.035*IF(OR(AND(I30&lt;100, $E30="W"), AND(I30&lt;400,$E30="M")),0,1)))),0)</f>
        <v>0</v>
      </c>
      <c r="J31" s="17">
        <f>IF(OR($E30="M",$E30="W"),IF($D31="u60",J30*0.035*IF(OR(AND(J30&lt;100, $E30="W"), AND(J30&lt;400,$E30="M")),0,1),IF($D31="60-69",J30*0.025*IF(OR(AND(J30&lt;100, $E30="W"), AND(J30&lt;400,$E30="M")),0,1),IF($D31="70+",J30*0*IF(OR(AND(J30&lt;100, $E30="W"), AND(J30&lt;400,$E30="M")),0,1),J30*0.035*IF(OR(AND(J30&lt;100, $E30="W"), AND(J30&lt;400,$E30="M")),0,1)))),0)</f>
        <v>0</v>
      </c>
      <c r="K31" s="17">
        <f t="shared" si="0"/>
        <v>0</v>
      </c>
      <c r="L31" s="17"/>
      <c r="M31" s="62"/>
      <c r="N31" s="68"/>
      <c r="O31" s="69"/>
    </row>
    <row r="32" spans="1:15" ht="14.4" thickBot="1" x14ac:dyDescent="0.3">
      <c r="A32" s="18"/>
      <c r="B32" s="19"/>
      <c r="C32" s="20"/>
      <c r="D32" s="20"/>
      <c r="E32" s="36"/>
      <c r="F32" s="21">
        <f>IF(OR($E30="M",$E30="W"),IF($D31="u60",F30*IF(OR(AND(F30&lt;100, $E30="W"), AND(F30&lt;400,$E30="M")),0.07,0.035),IF($D31="60-69",F30*0.025*IF(OR(AND(F30&lt;100, $E30="W"), AND(F30&lt;400,$E30="M")),1,0),IF($D31="70+",F30*0,F30*IF(OR(AND(F30&lt;100, $E30="W"), AND(F30&lt;400,$E30="M")),0.07,0.035)))),0)</f>
        <v>0</v>
      </c>
      <c r="G32" s="21">
        <f>IF(OR($E30="M",$E30="W"),IF($D31="u60",G30*IF(OR(AND(G30&lt;100, $E30="W"), AND(G30&lt;400,$E30="M")),0.07,0.035),IF($D31="60-69",G30*0.025*IF(OR(AND(G30&lt;100, $E30="W"), AND(G30&lt;400,$E30="M")),1,0),IF($D31="70+",G30*0,G30*IF(OR(AND(G30&lt;100, $E30="W"), AND(G30&lt;400,$E30="M")),0.07,0.035)))),0)</f>
        <v>0</v>
      </c>
      <c r="H32" s="21">
        <f>IF(OR($E30="M",$E30="W"),IF($D31="u60",H30*IF(OR(AND(H30&lt;100, $E30="W"), AND(H30&lt;400,$E30="M")),0.07,0.035),IF($D31="60-69",H30*0.025*IF(OR(AND(H30&lt;100, $E30="W"), AND(H30&lt;400,$E30="M")),1,0),IF($D31="70+",H30*0,H30*IF(OR(AND(H30&lt;100, $E30="W"), AND(H30&lt;400,$E30="M")),0.07,0.035)))),0)</f>
        <v>0</v>
      </c>
      <c r="I32" s="21">
        <f>IF(OR($E30="M",$E30="W"),IF($D31="u60",I30*IF(OR(AND(I30&lt;100, $E30="W"), AND(I30&lt;400,$E30="M")),0.07,0.035),IF($D31="60-69",I30*0.025*IF(OR(AND(I30&lt;100, $E30="W"), AND(I30&lt;400,$E30="M")),1,0),IF($D31="70+",I30*0,I30*IF(OR(AND(I30&lt;100, $E30="W"), AND(I30&lt;400,$E30="M")),0.07,0.035)))),0)</f>
        <v>0</v>
      </c>
      <c r="J32" s="21">
        <f>IF(OR($E30="M",$E30="W"),IF($D31="u60",J30*IF(OR(AND(J30&lt;100, $E30="W"), AND(J30&lt;400,$E30="M")),0.07,0.035),IF($D31="60-69",J30*0.025*IF(OR(AND(J30&lt;100, $E30="W"), AND(J30&lt;400,$E30="M")),1,0),IF($D31="70+",J30*0,J30*IF(OR(AND(J30&lt;100, $E30="W"), AND(J30&lt;400,$E30="M")),0.07,0.035)))),0)</f>
        <v>0</v>
      </c>
      <c r="K32" s="21">
        <f t="shared" si="0"/>
        <v>0</v>
      </c>
      <c r="L32" s="21">
        <f>SUM(K31:K32)</f>
        <v>0</v>
      </c>
      <c r="M32" s="63"/>
      <c r="N32" s="70"/>
      <c r="O32" s="71"/>
    </row>
    <row r="33" spans="1:15" ht="14.4" thickTop="1" x14ac:dyDescent="0.25">
      <c r="A33" s="22"/>
      <c r="B33" s="22"/>
      <c r="C33" s="22"/>
      <c r="D33" s="22"/>
      <c r="E33" s="22"/>
      <c r="F33" s="22"/>
      <c r="G33" s="77" t="s">
        <v>13</v>
      </c>
      <c r="H33" s="77"/>
      <c r="I33" s="28" t="s">
        <v>18</v>
      </c>
      <c r="J33" s="58">
        <f>Page11!J33 + COUNTA(B10,B13,B16,B19,B22,B26,B25,B26,B28,B31)</f>
        <v>0</v>
      </c>
      <c r="K33" s="27">
        <f>Page11!K33 + K9+K12+K15+K18+K21+K24+K27+K30</f>
        <v>0</v>
      </c>
      <c r="L33" s="24">
        <f>SUM(L9,L12,L15,L18,L21,L24,L27,L30)</f>
        <v>0</v>
      </c>
      <c r="M33" s="22" t="s">
        <v>12</v>
      </c>
      <c r="N33" s="25"/>
    </row>
    <row r="34" spans="1:15" ht="13.8" x14ac:dyDescent="0.25">
      <c r="A34" s="22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3">
        <f>Page11!L34 +L11+L14+L17+L20+L23+L26+L29+L32</f>
        <v>0</v>
      </c>
      <c r="M34" s="22" t="s">
        <v>50</v>
      </c>
      <c r="N34" s="26"/>
    </row>
    <row r="35" spans="1:15" ht="13.8" x14ac:dyDescent="0.25">
      <c r="A35" s="22"/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</row>
    <row r="36" spans="1:15" ht="13.8" x14ac:dyDescent="0.25">
      <c r="A36" s="72" t="s">
        <v>65</v>
      </c>
      <c r="B36" s="72"/>
      <c r="C36" s="73"/>
      <c r="D36" s="73"/>
      <c r="E36" s="73"/>
      <c r="F36" s="73"/>
      <c r="G36" s="73"/>
      <c r="H36" s="54" t="s">
        <v>66</v>
      </c>
      <c r="I36" s="73"/>
      <c r="J36" s="73"/>
      <c r="K36" s="73"/>
      <c r="L36" s="73"/>
      <c r="M36" s="22"/>
      <c r="N36" s="22"/>
      <c r="O36" s="22"/>
    </row>
    <row r="37" spans="1:15" ht="13.8" x14ac:dyDescent="0.25">
      <c r="A37" s="22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</row>
  </sheetData>
  <sheetProtection algorithmName="SHA-512" hashValue="2RBdNEUW04euxiD2FblbrsYSsSkSJsfia2FWCDYeNxqgmu2SctuHWiKoA65OzfojjyN4AzMRoWV/j7cCNdI33w==" saltValue="0VKzEmo8C+VMH95tZlNfCA==" spinCount="100000" sheet="1" objects="1" scenarios="1" selectLockedCells="1"/>
  <mergeCells count="35">
    <mergeCell ref="G1:I1"/>
    <mergeCell ref="AY1:AZ1"/>
    <mergeCell ref="G2:I2"/>
    <mergeCell ref="I4:K4"/>
    <mergeCell ref="C5:F5"/>
    <mergeCell ref="G5:H5"/>
    <mergeCell ref="N19:O19"/>
    <mergeCell ref="A6:O6"/>
    <mergeCell ref="N9:O9"/>
    <mergeCell ref="N10:O10"/>
    <mergeCell ref="N11:O11"/>
    <mergeCell ref="N12:O12"/>
    <mergeCell ref="N13:O13"/>
    <mergeCell ref="N14:O14"/>
    <mergeCell ref="N15:O15"/>
    <mergeCell ref="N16:O16"/>
    <mergeCell ref="N17:O17"/>
    <mergeCell ref="N18:O18"/>
    <mergeCell ref="N31:O31"/>
    <mergeCell ref="N20:O20"/>
    <mergeCell ref="N21:O21"/>
    <mergeCell ref="N22:O22"/>
    <mergeCell ref="N23:O23"/>
    <mergeCell ref="N24:O24"/>
    <mergeCell ref="N25:O25"/>
    <mergeCell ref="N26:O26"/>
    <mergeCell ref="N27:O27"/>
    <mergeCell ref="N28:O28"/>
    <mergeCell ref="N29:O29"/>
    <mergeCell ref="N30:O30"/>
    <mergeCell ref="N32:O32"/>
    <mergeCell ref="G33:H33"/>
    <mergeCell ref="A36:B36"/>
    <mergeCell ref="C36:G36"/>
    <mergeCell ref="I36:L36"/>
  </mergeCells>
  <dataValidations count="5">
    <dataValidation allowBlank="1" showInputMessage="1" showErrorMessage="1" errorTitle="Age Group" error="Please enter U60 if Employee is less than 60 years old. Or Enter B67 if he/she is between 60 and 70 years old. Or Enter 70+ if he/she is 70 years or over" promptTitle="Age Group" sqref="E10:E11 E13:E14 E16:E17 E19:E20 E22:E23 E25:E26 E28:E29 E31:E32" xr:uid="{F82ACC98-425B-4EBF-A2E1-38A9AE93E5F7}"/>
    <dataValidation type="list" allowBlank="1" showInputMessage="1" showErrorMessage="1" errorTitle="Age Group" error="Please enter U60 if Employee is less than 60 years old. Or Enter B67 if he/she is between 60 and 70 years old. Or Enter 70+ if he/she is 70 years or over" promptTitle="Age Group" sqref="D10 D28 D25 D22 D19 D16 D13 D31" xr:uid="{4F9F6027-004E-4147-B62B-CEFD97BF4C8D}">
      <formula1>$AY$2:$AY$4</formula1>
    </dataValidation>
    <dataValidation type="list" allowBlank="1" showInputMessage="1" showErrorMessage="1" sqref="E9 E12 E15 E18 E21 E24 E27 E30" xr:uid="{F82CA81A-0EC2-4544-87F9-D297AD3CB572}">
      <formula1>$P$3:$P$4</formula1>
    </dataValidation>
    <dataValidation type="list" allowBlank="1" showInputMessage="1" showErrorMessage="1" errorTitle="Sex" error="Please enter M for male of F for female" promptTitle="Sex" sqref="C19 C28 C22 C25" xr:uid="{D373B9F5-3E1E-467B-8F7E-7535E2E7F805}">
      <formula1>$P$1:$P$2</formula1>
    </dataValidation>
    <dataValidation type="list" allowBlank="1" showInputMessage="1" showErrorMessage="1" errorTitle="Sex" error="Please enter M for male or F for female" promptTitle="Sex" sqref="C13 C31 C10 C16" xr:uid="{416E30BE-E52A-4246-9D6B-2BAF2706FABE}">
      <formula1>$P$1:$P$2</formula1>
    </dataValidation>
  </dataValidations>
  <pageMargins left="0.5" right="0.5" top="0.25" bottom="0.25" header="0.5" footer="0.5"/>
  <pageSetup paperSize="5" scale="92" orientation="landscape" r:id="rId1"/>
  <headerFooter alignWithMargins="0">
    <oddFooter>&amp;L
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6017" r:id="rId4" name="Drop Down 1">
              <controlPr defaultSize="0" autoLine="0" autoPict="0">
                <anchor moveWithCells="1">
                  <from>
                    <xdr:col>8</xdr:col>
                    <xdr:colOff>937260</xdr:colOff>
                    <xdr:row>4</xdr:row>
                    <xdr:rowOff>7620</xdr:rowOff>
                  </from>
                  <to>
                    <xdr:col>10</xdr:col>
                    <xdr:colOff>220980</xdr:colOff>
                    <xdr:row>5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1B5090-0514-49B6-BF35-8EEFD9AB4588}">
  <sheetPr>
    <pageSetUpPr fitToPage="1"/>
  </sheetPr>
  <dimension ref="A1:BA37"/>
  <sheetViews>
    <sheetView zoomScale="86" zoomScaleNormal="86" workbookViewId="0">
      <selection activeCell="C36" sqref="C36:G36"/>
    </sheetView>
  </sheetViews>
  <sheetFormatPr defaultRowHeight="13.2" x14ac:dyDescent="0.25"/>
  <cols>
    <col min="1" max="1" width="14.5546875" customWidth="1"/>
    <col min="2" max="2" width="25.6640625" customWidth="1"/>
    <col min="3" max="3" width="4.33203125" customWidth="1"/>
    <col min="4" max="4" width="8.6640625" customWidth="1"/>
    <col min="5" max="5" width="3.6640625" customWidth="1"/>
    <col min="6" max="10" width="14.109375" customWidth="1"/>
    <col min="11" max="11" width="16.109375" bestFit="1" customWidth="1"/>
    <col min="12" max="12" width="19.5546875" customWidth="1"/>
    <col min="13" max="14" width="3.6640625" customWidth="1"/>
    <col min="15" max="15" width="16.88671875" customWidth="1"/>
    <col min="16" max="16" width="6.6640625" hidden="1" customWidth="1"/>
    <col min="49" max="49" width="15.6640625" bestFit="1" customWidth="1"/>
    <col min="50" max="50" width="14.88671875" bestFit="1" customWidth="1"/>
    <col min="51" max="51" width="8.88671875" customWidth="1"/>
    <col min="52" max="52" width="17.109375" bestFit="1" customWidth="1"/>
  </cols>
  <sheetData>
    <row r="1" spans="1:53" ht="15.6" x14ac:dyDescent="0.3">
      <c r="A1" s="1"/>
      <c r="B1" s="2"/>
      <c r="F1" s="2"/>
      <c r="G1" s="75" t="s">
        <v>0</v>
      </c>
      <c r="H1" s="75"/>
      <c r="I1" s="75"/>
      <c r="L1" s="4" t="s">
        <v>15</v>
      </c>
      <c r="M1" s="4"/>
      <c r="N1" s="4"/>
      <c r="O1" s="2"/>
      <c r="P1" s="40" t="s">
        <v>21</v>
      </c>
      <c r="AW1" s="45" t="s">
        <v>40</v>
      </c>
      <c r="AX1" s="45" t="s">
        <v>41</v>
      </c>
      <c r="AY1" s="74" t="s">
        <v>43</v>
      </c>
      <c r="AZ1" s="74"/>
      <c r="BA1" s="45" t="s">
        <v>59</v>
      </c>
    </row>
    <row r="2" spans="1:53" ht="15.6" x14ac:dyDescent="0.3">
      <c r="A2" s="2"/>
      <c r="B2" s="2"/>
      <c r="F2" s="2"/>
      <c r="G2" s="74" t="s">
        <v>1</v>
      </c>
      <c r="H2" s="74"/>
      <c r="I2" s="74"/>
      <c r="L2" s="32"/>
      <c r="M2" s="5"/>
      <c r="O2" s="3" t="s">
        <v>91</v>
      </c>
      <c r="P2" s="38" t="s">
        <v>20</v>
      </c>
      <c r="AW2" s="45" t="s">
        <v>14</v>
      </c>
      <c r="AX2" s="49">
        <f>EOMONTH(G5,-1)+1</f>
        <v>45839</v>
      </c>
      <c r="AY2" s="53" t="s">
        <v>47</v>
      </c>
      <c r="AZ2" s="45" t="s">
        <v>44</v>
      </c>
      <c r="BA2">
        <f>WEEKNUM(G5,12)-WEEKNUM(DATE(YEAR(G5),MONTH(G5),1),12)+1</f>
        <v>5</v>
      </c>
    </row>
    <row r="3" spans="1:53" ht="15.6" x14ac:dyDescent="0.3">
      <c r="A3" s="2"/>
      <c r="B3" s="2"/>
      <c r="F3" s="3" t="s">
        <v>6</v>
      </c>
      <c r="G3" s="33"/>
      <c r="H3" s="33"/>
      <c r="I3" s="34"/>
      <c r="J3" s="2"/>
      <c r="L3" s="2"/>
      <c r="M3" s="2"/>
      <c r="O3" s="2"/>
      <c r="P3" s="39" t="s">
        <v>22</v>
      </c>
      <c r="AW3" s="45" t="s">
        <v>35</v>
      </c>
      <c r="AY3" s="45" t="s">
        <v>62</v>
      </c>
      <c r="AZ3" s="45" t="s">
        <v>45</v>
      </c>
    </row>
    <row r="4" spans="1:53" ht="15" x14ac:dyDescent="0.25">
      <c r="A4" s="2"/>
      <c r="B4" s="2"/>
      <c r="F4" s="3" t="s">
        <v>2</v>
      </c>
      <c r="G4" s="35"/>
      <c r="H4" s="3" t="s">
        <v>3</v>
      </c>
      <c r="I4" s="80"/>
      <c r="J4" s="80"/>
      <c r="K4" s="80"/>
      <c r="L4" s="2"/>
      <c r="M4" s="2"/>
      <c r="N4" s="2"/>
      <c r="O4" s="2"/>
      <c r="P4" s="39" t="s">
        <v>21</v>
      </c>
      <c r="AW4" s="45" t="s">
        <v>36</v>
      </c>
      <c r="AY4" s="45" t="s">
        <v>48</v>
      </c>
      <c r="AZ4" s="45" t="s">
        <v>46</v>
      </c>
    </row>
    <row r="5" spans="1:53" ht="15.6" x14ac:dyDescent="0.3">
      <c r="A5" s="2"/>
      <c r="B5" s="2"/>
      <c r="C5" s="76" t="s">
        <v>4</v>
      </c>
      <c r="D5" s="76"/>
      <c r="E5" s="76"/>
      <c r="F5" s="76"/>
      <c r="G5" s="78">
        <v>45869</v>
      </c>
      <c r="H5" s="79"/>
      <c r="I5" s="55" t="s">
        <v>14</v>
      </c>
      <c r="J5" s="51">
        <v>7</v>
      </c>
      <c r="K5" s="50"/>
      <c r="L5" s="2"/>
      <c r="M5" s="2"/>
      <c r="N5" s="2"/>
      <c r="O5" s="2"/>
      <c r="R5" s="45"/>
      <c r="AW5" s="45" t="s">
        <v>37</v>
      </c>
    </row>
    <row r="6" spans="1:53" ht="18" customHeight="1" x14ac:dyDescent="0.25">
      <c r="A6" s="74" t="s">
        <v>5</v>
      </c>
      <c r="B6" s="74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AW6" s="45" t="s">
        <v>38</v>
      </c>
    </row>
    <row r="7" spans="1:53" ht="13.8" x14ac:dyDescent="0.25">
      <c r="A7" s="6"/>
      <c r="B7" s="6"/>
      <c r="C7" s="6"/>
      <c r="D7" s="52"/>
      <c r="E7" s="41" t="s">
        <v>22</v>
      </c>
      <c r="F7" s="7" t="s">
        <v>14</v>
      </c>
      <c r="G7" s="8" t="s">
        <v>14</v>
      </c>
      <c r="H7" s="8" t="s">
        <v>14</v>
      </c>
      <c r="I7" s="8" t="s">
        <v>14</v>
      </c>
      <c r="J7" s="9" t="s">
        <v>14</v>
      </c>
      <c r="K7" s="6" t="s">
        <v>16</v>
      </c>
      <c r="L7" s="10" t="s">
        <v>49</v>
      </c>
      <c r="M7" s="43" t="s">
        <v>19</v>
      </c>
      <c r="N7" s="60"/>
      <c r="O7" s="52"/>
      <c r="AW7" s="45" t="s">
        <v>39</v>
      </c>
    </row>
    <row r="8" spans="1:53" ht="14.4" thickBot="1" x14ac:dyDescent="0.3">
      <c r="A8" s="11" t="s">
        <v>7</v>
      </c>
      <c r="B8" s="12" t="s">
        <v>10</v>
      </c>
      <c r="C8" s="12" t="s">
        <v>8</v>
      </c>
      <c r="D8" s="12" t="s">
        <v>42</v>
      </c>
      <c r="E8" s="42" t="s">
        <v>21</v>
      </c>
      <c r="F8" s="46">
        <f>IF(WEEKDAY(AX2)&gt;J5-1,AX2+7-(WEEKDAY(AX2)-(J5-1)),IF(WEEKDAY(AX2)&lt;J5-1,AX2 + (J5-1) - WEEKDAY(AX2),AX2))</f>
        <v>45842</v>
      </c>
      <c r="G8" s="47">
        <f>F8+7</f>
        <v>45849</v>
      </c>
      <c r="H8" s="47">
        <f>G8+7</f>
        <v>45856</v>
      </c>
      <c r="I8" s="47">
        <f>H8+7</f>
        <v>45863</v>
      </c>
      <c r="J8" s="48" t="str">
        <f>IF(MONTH(I8+7)=MONTH(G5),I8+7,"")</f>
        <v/>
      </c>
      <c r="K8" s="12" t="s">
        <v>11</v>
      </c>
      <c r="L8" s="13" t="s">
        <v>17</v>
      </c>
      <c r="M8" s="44" t="s">
        <v>79</v>
      </c>
      <c r="N8" s="64" t="s">
        <v>9</v>
      </c>
      <c r="O8" s="59"/>
      <c r="AW8" s="45" t="s">
        <v>33</v>
      </c>
    </row>
    <row r="9" spans="1:53" ht="14.4" thickTop="1" x14ac:dyDescent="0.25">
      <c r="A9" s="14"/>
      <c r="B9" s="15"/>
      <c r="C9" s="16"/>
      <c r="D9" s="16"/>
      <c r="E9" s="36" t="s">
        <v>21</v>
      </c>
      <c r="F9" s="37"/>
      <c r="G9" s="37"/>
      <c r="H9" s="37"/>
      <c r="I9" s="37"/>
      <c r="J9" s="37"/>
      <c r="K9" s="17">
        <f t="shared" ref="K9:K32" si="0">SUM(F9:J9)</f>
        <v>0</v>
      </c>
      <c r="L9" s="17">
        <f>IF(D10="70+",0,K9)</f>
        <v>0</v>
      </c>
      <c r="M9" s="61">
        <f>COUNTIF(F9:J9,"&gt;0")</f>
        <v>0</v>
      </c>
      <c r="N9" s="66"/>
      <c r="O9" s="67"/>
      <c r="AW9" s="45" t="s">
        <v>34</v>
      </c>
    </row>
    <row r="10" spans="1:53" ht="13.8" x14ac:dyDescent="0.25">
      <c r="A10" s="29"/>
      <c r="B10" s="30"/>
      <c r="C10" s="31"/>
      <c r="D10" s="31"/>
      <c r="E10" s="36"/>
      <c r="F10" s="17">
        <f>IF(OR($E9="M",$E9="W"),IF($D10="u60",F9*0.035*IF(OR(AND(F9&lt;100, $E9="W"), AND(F9&lt;400,$E9="M")),0,1),IF($D10="60-69",F9*0.025*IF(OR(AND(F9&lt;100, $E9="W"), AND(F9&lt;400,$E9="M")),0,1),IF($D10="70+",F9*0*IF(OR(AND(F9&lt;100, $E9="W"), AND(F9&lt;400,$E9="M")),0,1),F9*0.035*IF(OR(AND(F9&lt;100, $E9="W"), AND(F9&lt;400,$E9="M")),0,1)))),0)</f>
        <v>0</v>
      </c>
      <c r="G10" s="17">
        <f>IF(OR($E9="M",$E9="W"),IF($D10="u60",G9*0.035*IF(OR(AND(G9&lt;100, $E9="W"), AND(G9&lt;400,$E9="M")),0,1),IF($D10="60-69",G9*0.025*IF(OR(AND(G9&lt;100, $E9="W"), AND(G9&lt;400,$E9="M")),0,1),IF($D10="70+",G9*0*IF(OR(AND(G9&lt;100, $E9="W"), AND(G9&lt;400,$E9="M")),0,1),G9*0.035*IF(OR(AND(G9&lt;100, $E9="W"), AND(G9&lt;400,$E9="M")),0,1)))),0)</f>
        <v>0</v>
      </c>
      <c r="H10" s="17">
        <f>IF(OR($E9="M",$E9="W"),IF($D10="u60",H9*0.035*IF(OR(AND(H9&lt;100, $E9="W"), AND(H9&lt;400,$E9="M")),0,1),IF($D10="60-69",H9*0.025*IF(OR(AND(H9&lt;100, $E9="W"), AND(H9&lt;400,$E9="M")),0,1),IF($D10="70+",H9*0*IF(OR(AND(H9&lt;100, $E9="W"), AND(H9&lt;400,$E9="M")),0,1),H9*0.035*IF(OR(AND(H9&lt;100, $E9="W"), AND(H9&lt;400,$E9="M")),0,1)))),0)</f>
        <v>0</v>
      </c>
      <c r="I10" s="17">
        <f>IF(OR($E9="M",$E9="W"),IF($D10="u60",I9*0.035*IF(OR(AND(I9&lt;100, $E9="W"), AND(I9&lt;400,$E9="M")),0,1),IF($D10="60-69",I9*0.025*IF(OR(AND(I9&lt;100, $E9="W"), AND(I9&lt;400,$E9="M")),0,1),IF($D10="70+",I9*0*IF(OR(AND(I9&lt;100, $E9="W"), AND(I9&lt;400,$E9="M")),0,1),I9*0.035*IF(OR(AND(I9&lt;100, $E9="W"), AND(I9&lt;400,$E9="M")),0,1)))),0)</f>
        <v>0</v>
      </c>
      <c r="J10" s="17">
        <f>IF(OR($E9="M",$E9="W"),IF($D10="u60",J9*0.035*IF(OR(AND(J9&lt;100, $E9="W"), AND(J9&lt;400,$E9="M")),0,1),IF($D10="60-69",J9*0.025*IF(OR(AND(J9&lt;100, $E9="W"), AND(J9&lt;400,$E9="M")),0,1),IF($D10="70+",J9*0*IF(OR(AND(J9&lt;100, $E9="W"), AND(J9&lt;400,$E9="M")),0,1),J9*0.035*IF(OR(AND(J9&lt;100, $E9="W"), AND(J9&lt;400,$E9="M")),0,1)))),0)</f>
        <v>0</v>
      </c>
      <c r="K10" s="17">
        <f t="shared" si="0"/>
        <v>0</v>
      </c>
      <c r="L10" s="17"/>
      <c r="M10" s="62"/>
      <c r="N10" s="68"/>
      <c r="O10" s="69"/>
      <c r="T10" s="45"/>
    </row>
    <row r="11" spans="1:53" ht="14.4" thickBot="1" x14ac:dyDescent="0.3">
      <c r="A11" s="18"/>
      <c r="B11" s="19"/>
      <c r="C11" s="20"/>
      <c r="D11" s="20"/>
      <c r="E11" s="36"/>
      <c r="F11" s="21">
        <f>IF(OR($E9="M",$E9="W"),IF($D10="u60",F9*IF(OR(AND(F9&lt;100, $E9="W"), AND(F9&lt;400,$E9="M")),0.07,0.035),IF($D10="60-69",F9*0.025*IF(OR(AND(F9&lt;100, $E9="W"), AND(F9&lt;400,$E9="M")),1,0),IF($D10="70+",F9*0,F9*IF(OR(AND(F9&lt;100, $E9="W"), AND(F9&lt;400,$E9="M")),0.07,0.035)))),0)</f>
        <v>0</v>
      </c>
      <c r="G11" s="21">
        <f>IF(OR($E9="M",$E9="W"),IF($D10="u60",G9*IF(OR(AND(G9&lt;100, $E9="W"), AND(G9&lt;400,$E9="M")),0.07,0.035),IF($D10="60-69",G9*0.025*IF(OR(AND(G9&lt;100, $E9="W"), AND(G9&lt;400,$E9="M")),1,0),IF($D10="70+",G9*0,G9*IF(OR(AND(G9&lt;100, $E9="W"), AND(G9&lt;400,$E9="M")),0.07,0.035)))),0)</f>
        <v>0</v>
      </c>
      <c r="H11" s="21">
        <f>IF(OR($E9="M",$E9="W"),IF($D10="u60",H9*IF(OR(AND(H9&lt;100, $E9="W"), AND(H9&lt;400,$E9="M")),0.07,0.035),IF($D10="60-69",H9*0.025*IF(OR(AND(H9&lt;100, $E9="W"), AND(H9&lt;400,$E9="M")),1,0),IF($D10="70+",H9*0,H9*IF(OR(AND(H9&lt;100, $E9="W"), AND(H9&lt;400,$E9="M")),0.07,0.035)))),0)</f>
        <v>0</v>
      </c>
      <c r="I11" s="21">
        <f>IF(OR($E9="M",$E9="W"),IF($D10="u60",I9*IF(OR(AND(I9&lt;100, $E9="W"), AND(I9&lt;400,$E9="M")),0.07,0.035),IF($D10="60-69",I9*0.025*IF(OR(AND(I9&lt;100, $E9="W"), AND(I9&lt;400,$E9="M")),1,0),IF($D10="70+",I9*0,I9*IF(OR(AND(I9&lt;100, $E9="W"), AND(I9&lt;400,$E9="M")),0.07,0.035)))),0)</f>
        <v>0</v>
      </c>
      <c r="J11" s="21">
        <f>IF(OR($E9="M",$E9="W"),IF($D10="u60",J9*IF(OR(AND(J9&lt;100, $E9="W"), AND(J9&lt;400,$E9="M")),0.07,0.035),IF($D10="60-69",J9*0.025*IF(OR(AND(J9&lt;100, $E9="W"), AND(J9&lt;400,$E9="M")),1,0),IF($D10="70+",J9*0,J9*IF(OR(AND(J9&lt;100, $E9="W"), AND(J9&lt;400,$E9="M")),0.07,0.035)))),0)</f>
        <v>0</v>
      </c>
      <c r="K11" s="21">
        <f t="shared" si="0"/>
        <v>0</v>
      </c>
      <c r="L11" s="21">
        <f>SUM(K10:K11)</f>
        <v>0</v>
      </c>
      <c r="M11" s="63"/>
      <c r="N11" s="70"/>
      <c r="O11" s="71"/>
    </row>
    <row r="12" spans="1:53" ht="14.4" thickTop="1" x14ac:dyDescent="0.25">
      <c r="A12" s="14"/>
      <c r="B12" s="15"/>
      <c r="C12" s="16"/>
      <c r="D12" s="16"/>
      <c r="E12" s="36" t="s">
        <v>21</v>
      </c>
      <c r="F12" s="37"/>
      <c r="G12" s="37"/>
      <c r="H12" s="37"/>
      <c r="I12" s="37"/>
      <c r="J12" s="37"/>
      <c r="K12" s="17">
        <f t="shared" si="0"/>
        <v>0</v>
      </c>
      <c r="L12" s="17">
        <f>IF(D13="70+",0,K12)</f>
        <v>0</v>
      </c>
      <c r="M12" s="61">
        <f>COUNTIF(F12:J12,"&gt;0")</f>
        <v>0</v>
      </c>
      <c r="N12" s="66"/>
      <c r="O12" s="67"/>
    </row>
    <row r="13" spans="1:53" ht="13.8" x14ac:dyDescent="0.25">
      <c r="A13" s="29"/>
      <c r="B13" s="30"/>
      <c r="C13" s="31"/>
      <c r="D13" s="31"/>
      <c r="E13" s="36"/>
      <c r="F13" s="17">
        <f>IF(OR($E12="M",$E12="W"),IF($D13="u60",F12*0.035*IF(OR(AND(F12&lt;100, $E12="W"), AND(F12&lt;400,$E12="M")),0,1),IF($D13="60-69",F12*0.025*IF(OR(AND(F12&lt;100, $E12="W"), AND(F12&lt;400,$E12="M")),0,1),IF($D13="70+",F12*0*IF(OR(AND(F12&lt;100, $E12="W"), AND(F12&lt;400,$E12="M")),0,1),F12*0.035*IF(OR(AND(F12&lt;100, $E12="W"), AND(F12&lt;400,$E12="M")),0,1)))),0)</f>
        <v>0</v>
      </c>
      <c r="G13" s="17">
        <f>IF(OR($E12="M",$E12="W"),IF($D13="u60",G12*0.035*IF(OR(AND(G12&lt;100, $E12="W"), AND(G12&lt;400,$E12="M")),0,1),IF($D13="60-69",G12*0.025*IF(OR(AND(G12&lt;100, $E12="W"), AND(G12&lt;400,$E12="M")),0,1),IF($D13="70+",G12*0*IF(OR(AND(G12&lt;100, $E12="W"), AND(G12&lt;400,$E12="M")),0,1),G12*0.035*IF(OR(AND(G12&lt;100, $E12="W"), AND(G12&lt;400,$E12="M")),0,1)))),0)</f>
        <v>0</v>
      </c>
      <c r="H13" s="17">
        <f>IF(OR($E12="M",$E12="W"),IF($D13="u60",H12*0.035*IF(OR(AND(H12&lt;100, $E12="W"), AND(H12&lt;400,$E12="M")),0,1),IF($D13="60-69",H12*0.025*IF(OR(AND(H12&lt;100, $E12="W"), AND(H12&lt;400,$E12="M")),0,1),IF($D13="70+",H12*0*IF(OR(AND(H12&lt;100, $E12="W"), AND(H12&lt;400,$E12="M")),0,1),H12*0.035*IF(OR(AND(H12&lt;100, $E12="W"), AND(H12&lt;400,$E12="M")),0,1)))),0)</f>
        <v>0</v>
      </c>
      <c r="I13" s="17">
        <f>IF(OR($E12="M",$E12="W"),IF($D13="u60",I12*0.035*IF(OR(AND(I12&lt;100, $E12="W"), AND(I12&lt;400,$E12="M")),0,1),IF($D13="60-69",I12*0.025*IF(OR(AND(I12&lt;100, $E12="W"), AND(I12&lt;400,$E12="M")),0,1),IF($D13="70+",I12*0*IF(OR(AND(I12&lt;100, $E12="W"), AND(I12&lt;400,$E12="M")),0,1),I12*0.035*IF(OR(AND(I12&lt;100, $E12="W"), AND(I12&lt;400,$E12="M")),0,1)))),0)</f>
        <v>0</v>
      </c>
      <c r="J13" s="17">
        <f>IF(OR($E12="M",$E12="W"),IF($D13="u60",J12*0.035*IF(OR(AND(J12&lt;100, $E12="W"), AND(J12&lt;400,$E12="M")),0,1),IF($D13="60-69",J12*0.025*IF(OR(AND(J12&lt;100, $E12="W"), AND(J12&lt;400,$E12="M")),0,1),IF($D13="70+",J12*0*IF(OR(AND(J12&lt;100, $E12="W"), AND(J12&lt;400,$E12="M")),0,1),J12*0.035*IF(OR(AND(J12&lt;100, $E12="W"), AND(J12&lt;400,$E12="M")),0,1)))),0)</f>
        <v>0</v>
      </c>
      <c r="K13" s="17">
        <f t="shared" si="0"/>
        <v>0</v>
      </c>
      <c r="L13" s="17"/>
      <c r="M13" s="62"/>
      <c r="N13" s="68"/>
      <c r="O13" s="69"/>
    </row>
    <row r="14" spans="1:53" ht="14.4" thickBot="1" x14ac:dyDescent="0.3">
      <c r="A14" s="18"/>
      <c r="B14" s="19"/>
      <c r="C14" s="20"/>
      <c r="D14" s="20"/>
      <c r="E14" s="36"/>
      <c r="F14" s="21">
        <f>IF(OR($E12="M",$E12="W"),IF($D13="u60",F12*IF(OR(AND(F12&lt;100, $E12="W"), AND(F12&lt;400,$E12="M")),0.07,0.035),IF($D13="60-69",F12*0.025*IF(OR(AND(F12&lt;100, $E12="W"), AND(F12&lt;400,$E12="M")),1,0),IF($D13="70+",F12*0,F12*IF(OR(AND(F12&lt;100, $E12="W"), AND(F12&lt;400,$E12="M")),0.07,0.035)))),0)</f>
        <v>0</v>
      </c>
      <c r="G14" s="21">
        <f>IF(OR($E12="M",$E12="W"),IF($D13="u60",G12*IF(OR(AND(G12&lt;100, $E12="W"), AND(G12&lt;400,$E12="M")),0.07,0.035),IF($D13="60-69",G12*0.025*IF(OR(AND(G12&lt;100, $E12="W"), AND(G12&lt;400,$E12="M")),1,0),IF($D13="70+",G12*0,G12*IF(OR(AND(G12&lt;100, $E12="W"), AND(G12&lt;400,$E12="M")),0.07,0.035)))),0)</f>
        <v>0</v>
      </c>
      <c r="H14" s="21">
        <f>IF(OR($E12="M",$E12="W"),IF($D13="u60",H12*IF(OR(AND(H12&lt;100, $E12="W"), AND(H12&lt;400,$E12="M")),0.07,0.035),IF($D13="60-69",H12*0.025*IF(OR(AND(H12&lt;100, $E12="W"), AND(H12&lt;400,$E12="M")),1,0),IF($D13="70+",H12*0,H12*IF(OR(AND(H12&lt;100, $E12="W"), AND(H12&lt;400,$E12="M")),0.07,0.035)))),0)</f>
        <v>0</v>
      </c>
      <c r="I14" s="21">
        <f>IF(OR($E12="M",$E12="W"),IF($D13="u60",I12*IF(OR(AND(I12&lt;100, $E12="W"), AND(I12&lt;400,$E12="M")),0.07,0.035),IF($D13="60-69",I12*0.025*IF(OR(AND(I12&lt;100, $E12="W"), AND(I12&lt;400,$E12="M")),1,0),IF($D13="70+",I12*0,I12*IF(OR(AND(I12&lt;100, $E12="W"), AND(I12&lt;400,$E12="M")),0.07,0.035)))),0)</f>
        <v>0</v>
      </c>
      <c r="J14" s="21">
        <f>IF(OR($E12="M",$E12="W"),IF($D13="u60",J12*IF(OR(AND(J12&lt;100, $E12="W"), AND(J12&lt;400,$E12="M")),0.07,0.035),IF($D13="60-69",J12*0.025*IF(OR(AND(J12&lt;100, $E12="W"), AND(J12&lt;400,$E12="M")),1,0),IF($D13="70+",J12*0,J12*IF(OR(AND(J12&lt;100, $E12="W"), AND(J12&lt;400,$E12="M")),0.07,0.035)))),0)</f>
        <v>0</v>
      </c>
      <c r="K14" s="21">
        <f t="shared" si="0"/>
        <v>0</v>
      </c>
      <c r="L14" s="21">
        <f>SUM(K13:K14)</f>
        <v>0</v>
      </c>
      <c r="M14" s="63"/>
      <c r="N14" s="70"/>
      <c r="O14" s="71"/>
    </row>
    <row r="15" spans="1:53" ht="14.4" thickTop="1" x14ac:dyDescent="0.25">
      <c r="A15" s="14"/>
      <c r="B15" s="15"/>
      <c r="C15" s="16"/>
      <c r="D15" s="16"/>
      <c r="E15" s="36" t="s">
        <v>21</v>
      </c>
      <c r="F15" s="37"/>
      <c r="G15" s="37"/>
      <c r="H15" s="37"/>
      <c r="I15" s="37"/>
      <c r="J15" s="37"/>
      <c r="K15" s="17">
        <f t="shared" si="0"/>
        <v>0</v>
      </c>
      <c r="L15" s="17">
        <f>IF(D16="70+",0,K15)</f>
        <v>0</v>
      </c>
      <c r="M15" s="61">
        <f>COUNTIF(F15:J15,"&gt;0")</f>
        <v>0</v>
      </c>
      <c r="N15" s="66"/>
      <c r="O15" s="67"/>
    </row>
    <row r="16" spans="1:53" ht="13.8" x14ac:dyDescent="0.25">
      <c r="A16" s="29"/>
      <c r="B16" s="30"/>
      <c r="C16" s="31"/>
      <c r="D16" s="31"/>
      <c r="E16" s="36"/>
      <c r="F16" s="17">
        <f>IF(OR($E15="M",$E15="W"),IF($D16="u60",F15*0.035*IF(OR(AND(F15&lt;100, $E15="W"), AND(F15&lt;400,$E15="M")),0,1),IF($D16="60-69",F15*0.025*IF(OR(AND(F15&lt;100, $E15="W"), AND(F15&lt;400,$E15="M")),0,1),IF($D16="70+",F15*0*IF(OR(AND(F15&lt;100, $E15="W"), AND(F15&lt;400,$E15="M")),0,1),F15*0.035*IF(OR(AND(F15&lt;100, $E15="W"), AND(F15&lt;400,$E15="M")),0,1)))),0)</f>
        <v>0</v>
      </c>
      <c r="G16" s="17">
        <f>IF(OR($E15="M",$E15="W"),IF($D16="u60",G15*0.035*IF(OR(AND(G15&lt;100, $E15="W"), AND(G15&lt;400,$E15="M")),0,1),IF($D16="60-69",G15*0.025*IF(OR(AND(G15&lt;100, $E15="W"), AND(G15&lt;400,$E15="M")),0,1),IF($D16="70+",G15*0*IF(OR(AND(G15&lt;100, $E15="W"), AND(G15&lt;400,$E15="M")),0,1),G15*0.035*IF(OR(AND(G15&lt;100, $E15="W"), AND(G15&lt;400,$E15="M")),0,1)))),0)</f>
        <v>0</v>
      </c>
      <c r="H16" s="17">
        <f>IF(OR($E15="M",$E15="W"),IF($D16="u60",H15*0.035*IF(OR(AND(H15&lt;100, $E15="W"), AND(H15&lt;400,$E15="M")),0,1),IF($D16="60-69",H15*0.025*IF(OR(AND(H15&lt;100, $E15="W"), AND(H15&lt;400,$E15="M")),0,1),IF($D16="70+",H15*0*IF(OR(AND(H15&lt;100, $E15="W"), AND(H15&lt;400,$E15="M")),0,1),H15*0.035*IF(OR(AND(H15&lt;100, $E15="W"), AND(H15&lt;400,$E15="M")),0,1)))),0)</f>
        <v>0</v>
      </c>
      <c r="I16" s="17">
        <f>IF(OR($E15="M",$E15="W"),IF($D16="u60",I15*0.035*IF(OR(AND(I15&lt;100, $E15="W"), AND(I15&lt;400,$E15="M")),0,1),IF($D16="60-69",I15*0.025*IF(OR(AND(I15&lt;100, $E15="W"), AND(I15&lt;400,$E15="M")),0,1),IF($D16="70+",I15*0*IF(OR(AND(I15&lt;100, $E15="W"), AND(I15&lt;400,$E15="M")),0,1),I15*0.035*IF(OR(AND(I15&lt;100, $E15="W"), AND(I15&lt;400,$E15="M")),0,1)))),0)</f>
        <v>0</v>
      </c>
      <c r="J16" s="17">
        <f>IF(OR($E15="M",$E15="W"),IF($D16="u60",J15*0.035*IF(OR(AND(J15&lt;100, $E15="W"), AND(J15&lt;400,$E15="M")),0,1),IF($D16="60-69",J15*0.025*IF(OR(AND(J15&lt;100, $E15="W"), AND(J15&lt;400,$E15="M")),0,1),IF($D16="70+",J15*0*IF(OR(AND(J15&lt;100, $E15="W"), AND(J15&lt;400,$E15="M")),0,1),J15*0.035*IF(OR(AND(J15&lt;100, $E15="W"), AND(J15&lt;400,$E15="M")),0,1)))),0)</f>
        <v>0</v>
      </c>
      <c r="K16" s="17">
        <f t="shared" si="0"/>
        <v>0</v>
      </c>
      <c r="L16" s="17"/>
      <c r="M16" s="62"/>
      <c r="N16" s="68"/>
      <c r="O16" s="69"/>
    </row>
    <row r="17" spans="1:15" ht="14.4" thickBot="1" x14ac:dyDescent="0.3">
      <c r="A17" s="18"/>
      <c r="B17" s="19"/>
      <c r="C17" s="20"/>
      <c r="D17" s="20"/>
      <c r="E17" s="36"/>
      <c r="F17" s="21">
        <f>IF(OR($E15="M",$E15="W"),IF($D16="u60",F15*IF(OR(AND(F15&lt;100, $E15="W"), AND(F15&lt;400,$E15="M")),0.07,0.035),IF($D16="60-69",F15*0.025*IF(OR(AND(F15&lt;100, $E15="W"), AND(F15&lt;400,$E15="M")),1,0),IF($D16="70+",F15*0,F15*IF(OR(AND(F15&lt;100, $E15="W"), AND(F15&lt;400,$E15="M")),0.07,0.035)))),0)</f>
        <v>0</v>
      </c>
      <c r="G17" s="21">
        <f>IF(OR($E15="M",$E15="W"),IF($D16="u60",G15*IF(OR(AND(G15&lt;100, $E15="W"), AND(G15&lt;400,$E15="M")),0.07,0.035),IF($D16="60-69",G15*0.025*IF(OR(AND(G15&lt;100, $E15="W"), AND(G15&lt;400,$E15="M")),1,0),IF($D16="70+",G15*0,G15*IF(OR(AND(G15&lt;100, $E15="W"), AND(G15&lt;400,$E15="M")),0.07,0.035)))),0)</f>
        <v>0</v>
      </c>
      <c r="H17" s="21">
        <f>IF(OR($E15="M",$E15="W"),IF($D16="u60",H15*IF(OR(AND(H15&lt;100, $E15="W"), AND(H15&lt;400,$E15="M")),0.07,0.035),IF($D16="60-69",H15*0.025*IF(OR(AND(H15&lt;100, $E15="W"), AND(H15&lt;400,$E15="M")),1,0),IF($D16="70+",H15*0,H15*IF(OR(AND(H15&lt;100, $E15="W"), AND(H15&lt;400,$E15="M")),0.07,0.035)))),0)</f>
        <v>0</v>
      </c>
      <c r="I17" s="21">
        <f>IF(OR($E15="M",$E15="W"),IF($D16="u60",I15*IF(OR(AND(I15&lt;100, $E15="W"), AND(I15&lt;400,$E15="M")),0.07,0.035),IF($D16="60-69",I15*0.025*IF(OR(AND(I15&lt;100, $E15="W"), AND(I15&lt;400,$E15="M")),1,0),IF($D16="70+",I15*0,I15*IF(OR(AND(I15&lt;100, $E15="W"), AND(I15&lt;400,$E15="M")),0.07,0.035)))),0)</f>
        <v>0</v>
      </c>
      <c r="J17" s="21">
        <f>IF(OR($E15="M",$E15="W"),IF($D16="u60",J15*IF(OR(AND(J15&lt;100, $E15="W"), AND(J15&lt;400,$E15="M")),0.07,0.035),IF($D16="60-69",J15*0.025*IF(OR(AND(J15&lt;100, $E15="W"), AND(J15&lt;400,$E15="M")),1,0),IF($D16="70+",J15*0,J15*IF(OR(AND(J15&lt;100, $E15="W"), AND(J15&lt;400,$E15="M")),0.07,0.035)))),0)</f>
        <v>0</v>
      </c>
      <c r="K17" s="21">
        <f t="shared" si="0"/>
        <v>0</v>
      </c>
      <c r="L17" s="21">
        <f>SUM(K16:K17)</f>
        <v>0</v>
      </c>
      <c r="M17" s="63"/>
      <c r="N17" s="70"/>
      <c r="O17" s="71"/>
    </row>
    <row r="18" spans="1:15" ht="14.4" thickTop="1" x14ac:dyDescent="0.25">
      <c r="A18" s="14"/>
      <c r="B18" s="15"/>
      <c r="C18" s="16"/>
      <c r="D18" s="16"/>
      <c r="E18" s="36" t="s">
        <v>21</v>
      </c>
      <c r="F18" s="37"/>
      <c r="G18" s="37"/>
      <c r="H18" s="37"/>
      <c r="I18" s="37"/>
      <c r="J18" s="37"/>
      <c r="K18" s="17">
        <f t="shared" si="0"/>
        <v>0</v>
      </c>
      <c r="L18" s="17">
        <f>IF(D19="70+",0,K18)</f>
        <v>0</v>
      </c>
      <c r="M18" s="61">
        <f>COUNTIF(F18:J18,"&gt;0")</f>
        <v>0</v>
      </c>
      <c r="N18" s="66"/>
      <c r="O18" s="67"/>
    </row>
    <row r="19" spans="1:15" ht="13.8" x14ac:dyDescent="0.25">
      <c r="A19" s="29"/>
      <c r="B19" s="30"/>
      <c r="C19" s="31"/>
      <c r="D19" s="31"/>
      <c r="E19" s="36"/>
      <c r="F19" s="17">
        <f>IF(OR($E18="M",$E18="W"),IF($D19="u60",F18*0.035*IF(OR(AND(F18&lt;100, $E18="W"), AND(F18&lt;400,$E18="M")),0,1),IF($D19="60-69",F18*0.025*IF(OR(AND(F18&lt;100, $E18="W"), AND(F18&lt;400,$E18="M")),0,1),IF($D19="70+",F18*0*IF(OR(AND(F18&lt;100, $E18="W"), AND(F18&lt;400,$E18="M")),0,1),F18*0.035*IF(OR(AND(F18&lt;100, $E18="W"), AND(F18&lt;400,$E18="M")),0,1)))),0)</f>
        <v>0</v>
      </c>
      <c r="G19" s="17">
        <f>IF(OR($E18="M",$E18="W"),IF($D19="u60",G18*0.035*IF(OR(AND(G18&lt;100, $E18="W"), AND(G18&lt;400,$E18="M")),0,1),IF($D19="60-69",G18*0.025*IF(OR(AND(G18&lt;100, $E18="W"), AND(G18&lt;400,$E18="M")),0,1),IF($D19="70+",G18*0*IF(OR(AND(G18&lt;100, $E18="W"), AND(G18&lt;400,$E18="M")),0,1),G18*0.035*IF(OR(AND(G18&lt;100, $E18="W"), AND(G18&lt;400,$E18="M")),0,1)))),0)</f>
        <v>0</v>
      </c>
      <c r="H19" s="17">
        <f>IF(OR($E18="M",$E18="W"),IF($D19="u60",H18*0.035*IF(OR(AND(H18&lt;100, $E18="W"), AND(H18&lt;400,$E18="M")),0,1),IF($D19="60-69",H18*0.025*IF(OR(AND(H18&lt;100, $E18="W"), AND(H18&lt;400,$E18="M")),0,1),IF($D19="70+",H18*0*IF(OR(AND(H18&lt;100, $E18="W"), AND(H18&lt;400,$E18="M")),0,1),H18*0.035*IF(OR(AND(H18&lt;100, $E18="W"), AND(H18&lt;400,$E18="M")),0,1)))),0)</f>
        <v>0</v>
      </c>
      <c r="I19" s="17">
        <f>IF(OR($E18="M",$E18="W"),IF($D19="u60",I18*0.035*IF(OR(AND(I18&lt;100, $E18="W"), AND(I18&lt;400,$E18="M")),0,1),IF($D19="60-69",I18*0.025*IF(OR(AND(I18&lt;100, $E18="W"), AND(I18&lt;400,$E18="M")),0,1),IF($D19="70+",I18*0*IF(OR(AND(I18&lt;100, $E18="W"), AND(I18&lt;400,$E18="M")),0,1),I18*0.035*IF(OR(AND(I18&lt;100, $E18="W"), AND(I18&lt;400,$E18="M")),0,1)))),0)</f>
        <v>0</v>
      </c>
      <c r="J19" s="17">
        <f>IF(OR($E18="M",$E18="W"),IF($D19="u60",J18*0.035*IF(OR(AND(J18&lt;100, $E18="W"), AND(J18&lt;400,$E18="M")),0,1),IF($D19="60-69",J18*0.025*IF(OR(AND(J18&lt;100, $E18="W"), AND(J18&lt;400,$E18="M")),0,1),IF($D19="70+",J18*0*IF(OR(AND(J18&lt;100, $E18="W"), AND(J18&lt;400,$E18="M")),0,1),J18*0.035*IF(OR(AND(J18&lt;100, $E18="W"), AND(J18&lt;400,$E18="M")),0,1)))),0)</f>
        <v>0</v>
      </c>
      <c r="K19" s="17">
        <f t="shared" si="0"/>
        <v>0</v>
      </c>
      <c r="L19" s="17"/>
      <c r="M19" s="62"/>
      <c r="N19" s="68"/>
      <c r="O19" s="69"/>
    </row>
    <row r="20" spans="1:15" ht="14.4" thickBot="1" x14ac:dyDescent="0.3">
      <c r="A20" s="18"/>
      <c r="B20" s="19"/>
      <c r="C20" s="20"/>
      <c r="D20" s="20"/>
      <c r="E20" s="36"/>
      <c r="F20" s="21">
        <f>IF(OR($E18="M",$E18="W"),IF($D19="u60",F18*IF(OR(AND(F18&lt;100, $E18="W"), AND(F18&lt;400,$E18="M")),0.07,0.035),IF($D19="60-69",F18*0.025*IF(OR(AND(F18&lt;100, $E18="W"), AND(F18&lt;400,$E18="M")),1,0),IF($D19="70+",F18*0,F18*IF(OR(AND(F18&lt;100, $E18="W"), AND(F18&lt;400,$E18="M")),0.07,0.035)))),0)</f>
        <v>0</v>
      </c>
      <c r="G20" s="21">
        <f>IF(OR($E18="M",$E18="W"),IF($D19="u60",G18*IF(OR(AND(G18&lt;100, $E18="W"), AND(G18&lt;400,$E18="M")),0.07,0.035),IF($D19="60-69",G18*0.025*IF(OR(AND(G18&lt;100, $E18="W"), AND(G18&lt;400,$E18="M")),1,0),IF($D19="70+",G18*0,G18*IF(OR(AND(G18&lt;100, $E18="W"), AND(G18&lt;400,$E18="M")),0.07,0.035)))),0)</f>
        <v>0</v>
      </c>
      <c r="H20" s="21">
        <f>IF(OR($E18="M",$E18="W"),IF($D19="u60",H18*IF(OR(AND(H18&lt;100, $E18="W"), AND(H18&lt;400,$E18="M")),0.07,0.035),IF($D19="60-69",H18*0.025*IF(OR(AND(H18&lt;100, $E18="W"), AND(H18&lt;400,$E18="M")),1,0),IF($D19="70+",H18*0,H18*IF(OR(AND(H18&lt;100, $E18="W"), AND(H18&lt;400,$E18="M")),0.07,0.035)))),0)</f>
        <v>0</v>
      </c>
      <c r="I20" s="21">
        <f>IF(OR($E18="M",$E18="W"),IF($D19="u60",I18*IF(OR(AND(I18&lt;100, $E18="W"), AND(I18&lt;400,$E18="M")),0.07,0.035),IF($D19="60-69",I18*0.025*IF(OR(AND(I18&lt;100, $E18="W"), AND(I18&lt;400,$E18="M")),1,0),IF($D19="70+",I18*0,I18*IF(OR(AND(I18&lt;100, $E18="W"), AND(I18&lt;400,$E18="M")),0.07,0.035)))),0)</f>
        <v>0</v>
      </c>
      <c r="J20" s="21">
        <f>IF(OR($E18="M",$E18="W"),IF($D19="u60",J18*IF(OR(AND(J18&lt;100, $E18="W"), AND(J18&lt;400,$E18="M")),0.07,0.035),IF($D19="60-69",J18*0.025*IF(OR(AND(J18&lt;100, $E18="W"), AND(J18&lt;400,$E18="M")),1,0),IF($D19="70+",J18*0,J18*IF(OR(AND(J18&lt;100, $E18="W"), AND(J18&lt;400,$E18="M")),0.07,0.035)))),0)</f>
        <v>0</v>
      </c>
      <c r="K20" s="21">
        <f t="shared" si="0"/>
        <v>0</v>
      </c>
      <c r="L20" s="21">
        <f>SUM(K19:K20)</f>
        <v>0</v>
      </c>
      <c r="M20" s="63"/>
      <c r="N20" s="70"/>
      <c r="O20" s="71"/>
    </row>
    <row r="21" spans="1:15" ht="14.4" thickTop="1" x14ac:dyDescent="0.25">
      <c r="A21" s="14"/>
      <c r="B21" s="15"/>
      <c r="C21" s="16"/>
      <c r="D21" s="16"/>
      <c r="E21" s="36" t="s">
        <v>21</v>
      </c>
      <c r="F21" s="37"/>
      <c r="G21" s="37"/>
      <c r="H21" s="37"/>
      <c r="I21" s="37"/>
      <c r="J21" s="37"/>
      <c r="K21" s="17">
        <f t="shared" si="0"/>
        <v>0</v>
      </c>
      <c r="L21" s="17">
        <f>IF(D22="70+",0,K21)</f>
        <v>0</v>
      </c>
      <c r="M21" s="61">
        <f>COUNTIF(F21:J21,"&gt;0")</f>
        <v>0</v>
      </c>
      <c r="N21" s="66"/>
      <c r="O21" s="67"/>
    </row>
    <row r="22" spans="1:15" ht="13.8" x14ac:dyDescent="0.25">
      <c r="A22" s="29"/>
      <c r="B22" s="30"/>
      <c r="C22" s="31"/>
      <c r="D22" s="31"/>
      <c r="E22" s="36"/>
      <c r="F22" s="17">
        <f>IF(OR($E21="M",$E21="W"),IF($D22="u60",F21*0.035*IF(OR(AND(F21&lt;100, $E21="W"), AND(F21&lt;400,$E21="M")),0,1),IF($D22="60-69",F21*0.025*IF(OR(AND(F21&lt;100, $E21="W"), AND(F21&lt;400,$E21="M")),0,1),IF($D22="70+",F21*0*IF(OR(AND(F21&lt;100, $E21="W"), AND(F21&lt;400,$E21="M")),0,1),F21*0.035*IF(OR(AND(F21&lt;100, $E21="W"), AND(F21&lt;400,$E21="M")),0,1)))),0)</f>
        <v>0</v>
      </c>
      <c r="G22" s="17">
        <f>IF(OR($E21="M",$E21="W"),IF($D22="u60",G21*0.035*IF(OR(AND(G21&lt;100, $E21="W"), AND(G21&lt;400,$E21="M")),0,1),IF($D22="60-69",G21*0.025*IF(OR(AND(G21&lt;100, $E21="W"), AND(G21&lt;400,$E21="M")),0,1),IF($D22="70+",G21*0*IF(OR(AND(G21&lt;100, $E21="W"), AND(G21&lt;400,$E21="M")),0,1),G21*0.035*IF(OR(AND(G21&lt;100, $E21="W"), AND(G21&lt;400,$E21="M")),0,1)))),0)</f>
        <v>0</v>
      </c>
      <c r="H22" s="17">
        <f>IF(OR($E21="M",$E21="W"),IF($D22="u60",H21*0.035*IF(OR(AND(H21&lt;100, $E21="W"), AND(H21&lt;400,$E21="M")),0,1),IF($D22="60-69",H21*0.025*IF(OR(AND(H21&lt;100, $E21="W"), AND(H21&lt;400,$E21="M")),0,1),IF($D22="70+",H21*0*IF(OR(AND(H21&lt;100, $E21="W"), AND(H21&lt;400,$E21="M")),0,1),H21*0.035*IF(OR(AND(H21&lt;100, $E21="W"), AND(H21&lt;400,$E21="M")),0,1)))),0)</f>
        <v>0</v>
      </c>
      <c r="I22" s="17">
        <f>IF(OR($E21="M",$E21="W"),IF($D22="u60",I21*0.035*IF(OR(AND(I21&lt;100, $E21="W"), AND(I21&lt;400,$E21="M")),0,1),IF($D22="60-69",I21*0.025*IF(OR(AND(I21&lt;100, $E21="W"), AND(I21&lt;400,$E21="M")),0,1),IF($D22="70+",I21*0*IF(OR(AND(I21&lt;100, $E21="W"), AND(I21&lt;400,$E21="M")),0,1),I21*0.035*IF(OR(AND(I21&lt;100, $E21="W"), AND(I21&lt;400,$E21="M")),0,1)))),0)</f>
        <v>0</v>
      </c>
      <c r="J22" s="17">
        <f>IF(OR($E21="M",$E21="W"),IF($D22="u60",J21*0.035*IF(OR(AND(J21&lt;100, $E21="W"), AND(J21&lt;400,$E21="M")),0,1),IF($D22="60-69",J21*0.025*IF(OR(AND(J21&lt;100, $E21="W"), AND(J21&lt;400,$E21="M")),0,1),IF($D22="70+",J21*0*IF(OR(AND(J21&lt;100, $E21="W"), AND(J21&lt;400,$E21="M")),0,1),J21*0.035*IF(OR(AND(J21&lt;100, $E21="W"), AND(J21&lt;400,$E21="M")),0,1)))),0)</f>
        <v>0</v>
      </c>
      <c r="K22" s="17">
        <f t="shared" si="0"/>
        <v>0</v>
      </c>
      <c r="L22" s="17"/>
      <c r="M22" s="62"/>
      <c r="N22" s="68"/>
      <c r="O22" s="69"/>
    </row>
    <row r="23" spans="1:15" ht="14.4" thickBot="1" x14ac:dyDescent="0.3">
      <c r="A23" s="18"/>
      <c r="B23" s="19"/>
      <c r="C23" s="20"/>
      <c r="D23" s="20"/>
      <c r="E23" s="36"/>
      <c r="F23" s="21">
        <f>IF(OR($E21="M",$E21="W"),IF($D22="u60",F21*IF(OR(AND(F21&lt;100, $E21="W"), AND(F21&lt;400,$E21="M")),0.07,0.035),IF($D22="60-69",F21*0.025*IF(OR(AND(F21&lt;100, $E21="W"), AND(F21&lt;400,$E21="M")),1,0),IF($D22="70+",F21*0,F21*IF(OR(AND(F21&lt;100, $E21="W"), AND(F21&lt;400,$E21="M")),0.07,0.035)))),0)</f>
        <v>0</v>
      </c>
      <c r="G23" s="21">
        <f>IF(OR($E21="M",$E21="W"),IF($D22="u60",G21*IF(OR(AND(G21&lt;100, $E21="W"), AND(G21&lt;400,$E21="M")),0.07,0.035),IF($D22="60-69",G21*0.025*IF(OR(AND(G21&lt;100, $E21="W"), AND(G21&lt;400,$E21="M")),1,0),IF($D22="70+",G21*0,G21*IF(OR(AND(G21&lt;100, $E21="W"), AND(G21&lt;400,$E21="M")),0.07,0.035)))),0)</f>
        <v>0</v>
      </c>
      <c r="H23" s="21">
        <f>IF(OR($E21="M",$E21="W"),IF($D22="u60",H21*IF(OR(AND(H21&lt;100, $E21="W"), AND(H21&lt;400,$E21="M")),0.07,0.035),IF($D22="60-69",H21*0.025*IF(OR(AND(H21&lt;100, $E21="W"), AND(H21&lt;400,$E21="M")),1,0),IF($D22="70+",H21*0,H21*IF(OR(AND(H21&lt;100, $E21="W"), AND(H21&lt;400,$E21="M")),0.07,0.035)))),0)</f>
        <v>0</v>
      </c>
      <c r="I23" s="21">
        <f>IF(OR($E21="M",$E21="W"),IF($D22="u60",I21*IF(OR(AND(I21&lt;100, $E21="W"), AND(I21&lt;400,$E21="M")),0.07,0.035),IF($D22="60-69",I21*0.025*IF(OR(AND(I21&lt;100, $E21="W"), AND(I21&lt;400,$E21="M")),1,0),IF($D22="70+",I21*0,I21*IF(OR(AND(I21&lt;100, $E21="W"), AND(I21&lt;400,$E21="M")),0.07,0.035)))),0)</f>
        <v>0</v>
      </c>
      <c r="J23" s="21">
        <f>IF(OR($E21="M",$E21="W"),IF($D22="u60",J21*IF(OR(AND(J21&lt;100, $E21="W"), AND(J21&lt;400,$E21="M")),0.07,0.035),IF($D22="60-69",J21*0.025*IF(OR(AND(J21&lt;100, $E21="W"), AND(J21&lt;400,$E21="M")),1,0),IF($D22="70+",J21*0,J21*IF(OR(AND(J21&lt;100, $E21="W"), AND(J21&lt;400,$E21="M")),0.07,0.035)))),0)</f>
        <v>0</v>
      </c>
      <c r="K23" s="21">
        <f t="shared" si="0"/>
        <v>0</v>
      </c>
      <c r="L23" s="21">
        <f>SUM(K22:K23)</f>
        <v>0</v>
      </c>
      <c r="M23" s="63"/>
      <c r="N23" s="70"/>
      <c r="O23" s="71"/>
    </row>
    <row r="24" spans="1:15" ht="14.4" thickTop="1" x14ac:dyDescent="0.25">
      <c r="A24" s="14"/>
      <c r="B24" s="15"/>
      <c r="C24" s="16"/>
      <c r="D24" s="16"/>
      <c r="E24" s="36" t="s">
        <v>21</v>
      </c>
      <c r="F24" s="37"/>
      <c r="G24" s="37"/>
      <c r="H24" s="37"/>
      <c r="I24" s="37"/>
      <c r="J24" s="37"/>
      <c r="K24" s="17">
        <f t="shared" si="0"/>
        <v>0</v>
      </c>
      <c r="L24" s="17">
        <f>IF(D25="70+",0,K24)</f>
        <v>0</v>
      </c>
      <c r="M24" s="61">
        <f>COUNTIF(F24:J24,"&gt;0")</f>
        <v>0</v>
      </c>
      <c r="N24" s="66"/>
      <c r="O24" s="67"/>
    </row>
    <row r="25" spans="1:15" ht="13.8" x14ac:dyDescent="0.25">
      <c r="A25" s="29"/>
      <c r="B25" s="30"/>
      <c r="C25" s="31"/>
      <c r="D25" s="31"/>
      <c r="E25" s="36"/>
      <c r="F25" s="17">
        <f>IF(OR($E24="M",$E24="W"),IF($D25="u60",F24*0.035*IF(OR(AND(F24&lt;100, $E24="W"), AND(F24&lt;400,$E24="M")),0,1),IF($D25="60-69",F24*0.025*IF(OR(AND(F24&lt;100, $E24="W"), AND(F24&lt;400,$E24="M")),0,1),IF($D25="70+",F24*0*IF(OR(AND(F24&lt;100, $E24="W"), AND(F24&lt;400,$E24="M")),0,1),F24*0.035*IF(OR(AND(F24&lt;100, $E24="W"), AND(F24&lt;400,$E24="M")),0,1)))),0)</f>
        <v>0</v>
      </c>
      <c r="G25" s="17">
        <f>IF(OR($E24="M",$E24="W"),IF($D25="u60",G24*0.035*IF(OR(AND(G24&lt;100, $E24="W"), AND(G24&lt;400,$E24="M")),0,1),IF($D25="60-69",G24*0.025*IF(OR(AND(G24&lt;100, $E24="W"), AND(G24&lt;400,$E24="M")),0,1),IF($D25="70+",G24*0*IF(OR(AND(G24&lt;100, $E24="W"), AND(G24&lt;400,$E24="M")),0,1),G24*0.035*IF(OR(AND(G24&lt;100, $E24="W"), AND(G24&lt;400,$E24="M")),0,1)))),0)</f>
        <v>0</v>
      </c>
      <c r="H25" s="17">
        <f>IF(OR($E24="M",$E24="W"),IF($D25="u60",H24*0.035*IF(OR(AND(H24&lt;100, $E24="W"), AND(H24&lt;400,$E24="M")),0,1),IF($D25="60-69",H24*0.025*IF(OR(AND(H24&lt;100, $E24="W"), AND(H24&lt;400,$E24="M")),0,1),IF($D25="70+",H24*0*IF(OR(AND(H24&lt;100, $E24="W"), AND(H24&lt;400,$E24="M")),0,1),H24*0.035*IF(OR(AND(H24&lt;100, $E24="W"), AND(H24&lt;400,$E24="M")),0,1)))),0)</f>
        <v>0</v>
      </c>
      <c r="I25" s="17">
        <f>IF(OR($E24="M",$E24="W"),IF($D25="u60",I24*0.035*IF(OR(AND(I24&lt;100, $E24="W"), AND(I24&lt;400,$E24="M")),0,1),IF($D25="60-69",I24*0.025*IF(OR(AND(I24&lt;100, $E24="W"), AND(I24&lt;400,$E24="M")),0,1),IF($D25="70+",I24*0*IF(OR(AND(I24&lt;100, $E24="W"), AND(I24&lt;400,$E24="M")),0,1),I24*0.035*IF(OR(AND(I24&lt;100, $E24="W"), AND(I24&lt;400,$E24="M")),0,1)))),0)</f>
        <v>0</v>
      </c>
      <c r="J25" s="17">
        <f>IF(OR($E24="M",$E24="W"),IF($D25="u60",J24*0.035*IF(OR(AND(J24&lt;100, $E24="W"), AND(J24&lt;400,$E24="M")),0,1),IF($D25="60-69",J24*0.025*IF(OR(AND(J24&lt;100, $E24="W"), AND(J24&lt;400,$E24="M")),0,1),IF($D25="70+",J24*0*IF(OR(AND(J24&lt;100, $E24="W"), AND(J24&lt;400,$E24="M")),0,1),J24*0.035*IF(OR(AND(J24&lt;100, $E24="W"), AND(J24&lt;400,$E24="M")),0,1)))),0)</f>
        <v>0</v>
      </c>
      <c r="K25" s="17">
        <f t="shared" si="0"/>
        <v>0</v>
      </c>
      <c r="L25" s="17"/>
      <c r="M25" s="62"/>
      <c r="N25" s="68"/>
      <c r="O25" s="69"/>
    </row>
    <row r="26" spans="1:15" ht="14.4" thickBot="1" x14ac:dyDescent="0.3">
      <c r="A26" s="18"/>
      <c r="B26" s="19"/>
      <c r="C26" s="20"/>
      <c r="D26" s="20"/>
      <c r="E26" s="36"/>
      <c r="F26" s="21">
        <f>IF(OR($E24="M",$E24="W"),IF($D25="u60",F24*IF(OR(AND(F24&lt;100, $E24="W"), AND(F24&lt;400,$E24="M")),0.07,0.035),IF($D25="60-69",F24*0.025*IF(OR(AND(F24&lt;100, $E24="W"), AND(F24&lt;400,$E24="M")),1,0),IF($D25="70+",F24*0,F24*IF(OR(AND(F24&lt;100, $E24="W"), AND(F24&lt;400,$E24="M")),0.07,0.035)))),0)</f>
        <v>0</v>
      </c>
      <c r="G26" s="21">
        <f>IF(OR($E24="M",$E24="W"),IF($D25="u60",G24*IF(OR(AND(G24&lt;100, $E24="W"), AND(G24&lt;400,$E24="M")),0.07,0.035),IF($D25="60-69",G24*0.025*IF(OR(AND(G24&lt;100, $E24="W"), AND(G24&lt;400,$E24="M")),1,0),IF($D25="70+",G24*0,G24*IF(OR(AND(G24&lt;100, $E24="W"), AND(G24&lt;400,$E24="M")),0.07,0.035)))),0)</f>
        <v>0</v>
      </c>
      <c r="H26" s="21">
        <f>IF(OR($E24="M",$E24="W"),IF($D25="u60",H24*IF(OR(AND(H24&lt;100, $E24="W"), AND(H24&lt;400,$E24="M")),0.07,0.035),IF($D25="60-69",H24*0.025*IF(OR(AND(H24&lt;100, $E24="W"), AND(H24&lt;400,$E24="M")),1,0),IF($D25="70+",H24*0,H24*IF(OR(AND(H24&lt;100, $E24="W"), AND(H24&lt;400,$E24="M")),0.07,0.035)))),0)</f>
        <v>0</v>
      </c>
      <c r="I26" s="21">
        <f>IF(OR($E24="M",$E24="W"),IF($D25="u60",I24*IF(OR(AND(I24&lt;100, $E24="W"), AND(I24&lt;400,$E24="M")),0.07,0.035),IF($D25="60-69",I24*0.025*IF(OR(AND(I24&lt;100, $E24="W"), AND(I24&lt;400,$E24="M")),1,0),IF($D25="70+",I24*0,I24*IF(OR(AND(I24&lt;100, $E24="W"), AND(I24&lt;400,$E24="M")),0.07,0.035)))),0)</f>
        <v>0</v>
      </c>
      <c r="J26" s="21">
        <f>IF(OR($E24="M",$E24="W"),IF($D25="u60",J24*IF(OR(AND(J24&lt;100, $E24="W"), AND(J24&lt;400,$E24="M")),0.07,0.035),IF($D25="60-69",J24*0.025*IF(OR(AND(J24&lt;100, $E24="W"), AND(J24&lt;400,$E24="M")),1,0),IF($D25="70+",J24*0,J24*IF(OR(AND(J24&lt;100, $E24="W"), AND(J24&lt;400,$E24="M")),0.07,0.035)))),0)</f>
        <v>0</v>
      </c>
      <c r="K26" s="21">
        <f t="shared" si="0"/>
        <v>0</v>
      </c>
      <c r="L26" s="21">
        <f>SUM(K25:K26)</f>
        <v>0</v>
      </c>
      <c r="M26" s="63"/>
      <c r="N26" s="70"/>
      <c r="O26" s="71"/>
    </row>
    <row r="27" spans="1:15" ht="14.4" thickTop="1" x14ac:dyDescent="0.25">
      <c r="A27" s="14"/>
      <c r="B27" s="15"/>
      <c r="C27" s="16"/>
      <c r="D27" s="16"/>
      <c r="E27" s="36" t="s">
        <v>21</v>
      </c>
      <c r="F27" s="37"/>
      <c r="G27" s="37"/>
      <c r="H27" s="37"/>
      <c r="I27" s="37"/>
      <c r="J27" s="37"/>
      <c r="K27" s="17">
        <f t="shared" si="0"/>
        <v>0</v>
      </c>
      <c r="L27" s="17">
        <f>IF(D28="70+",0,K27)</f>
        <v>0</v>
      </c>
      <c r="M27" s="61">
        <f>COUNTIF(F27:J27,"&gt;0")</f>
        <v>0</v>
      </c>
      <c r="N27" s="66"/>
      <c r="O27" s="67"/>
    </row>
    <row r="28" spans="1:15" ht="13.8" x14ac:dyDescent="0.25">
      <c r="A28" s="29"/>
      <c r="B28" s="30"/>
      <c r="C28" s="31"/>
      <c r="D28" s="31"/>
      <c r="E28" s="36"/>
      <c r="F28" s="17">
        <f>IF(OR($E27="M",$E27="W"),IF($D28="u60",F27*0.035*IF(OR(AND(F27&lt;100, $E27="W"), AND(F27&lt;400,$E27="M")),0,1),IF($D28="60-69",F27*0.025*IF(OR(AND(F27&lt;100, $E27="W"), AND(F27&lt;400,$E27="M")),0,1),IF($D28="70+",F27*0*IF(OR(AND(F27&lt;100, $E27="W"), AND(F27&lt;400,$E27="M")),0,1),F27*0.035*IF(OR(AND(F27&lt;100, $E27="W"), AND(F27&lt;400,$E27="M")),0,1)))),0)</f>
        <v>0</v>
      </c>
      <c r="G28" s="17">
        <f>IF(OR($E27="M",$E27="W"),IF($D28="u60",G27*0.035*IF(OR(AND(G27&lt;100, $E27="W"), AND(G27&lt;400,$E27="M")),0,1),IF($D28="60-69",G27*0.025*IF(OR(AND(G27&lt;100, $E27="W"), AND(G27&lt;400,$E27="M")),0,1),IF($D28="70+",G27*0*IF(OR(AND(G27&lt;100, $E27="W"), AND(G27&lt;400,$E27="M")),0,1),G27*0.035*IF(OR(AND(G27&lt;100, $E27="W"), AND(G27&lt;400,$E27="M")),0,1)))),0)</f>
        <v>0</v>
      </c>
      <c r="H28" s="17">
        <f>IF(OR($E27="M",$E27="W"),IF($D28="u60",H27*0.035*IF(OR(AND(H27&lt;100, $E27="W"), AND(H27&lt;400,$E27="M")),0,1),IF($D28="60-69",H27*0.025*IF(OR(AND(H27&lt;100, $E27="W"), AND(H27&lt;400,$E27="M")),0,1),IF($D28="70+",H27*0*IF(OR(AND(H27&lt;100, $E27="W"), AND(H27&lt;400,$E27="M")),0,1),H27*0.035*IF(OR(AND(H27&lt;100, $E27="W"), AND(H27&lt;400,$E27="M")),0,1)))),0)</f>
        <v>0</v>
      </c>
      <c r="I28" s="17">
        <f>IF(OR($E27="M",$E27="W"),IF($D28="u60",I27*0.035*IF(OR(AND(I27&lt;100, $E27="W"), AND(I27&lt;400,$E27="M")),0,1),IF($D28="60-69",I27*0.025*IF(OR(AND(I27&lt;100, $E27="W"), AND(I27&lt;400,$E27="M")),0,1),IF($D28="70+",I27*0*IF(OR(AND(I27&lt;100, $E27="W"), AND(I27&lt;400,$E27="M")),0,1),I27*0.035*IF(OR(AND(I27&lt;100, $E27="W"), AND(I27&lt;400,$E27="M")),0,1)))),0)</f>
        <v>0</v>
      </c>
      <c r="J28" s="17">
        <f>IF(OR($E27="M",$E27="W"),IF($D28="u60",J27*0.035*IF(OR(AND(J27&lt;100, $E27="W"), AND(J27&lt;400,$E27="M")),0,1),IF($D28="60-69",J27*0.025*IF(OR(AND(J27&lt;100, $E27="W"), AND(J27&lt;400,$E27="M")),0,1),IF($D28="70+",J27*0*IF(OR(AND(J27&lt;100, $E27="W"), AND(J27&lt;400,$E27="M")),0,1),J27*0.035*IF(OR(AND(J27&lt;100, $E27="W"), AND(J27&lt;400,$E27="M")),0,1)))),0)</f>
        <v>0</v>
      </c>
      <c r="K28" s="17">
        <f t="shared" si="0"/>
        <v>0</v>
      </c>
      <c r="L28" s="17"/>
      <c r="M28" s="62"/>
      <c r="N28" s="68"/>
      <c r="O28" s="69"/>
    </row>
    <row r="29" spans="1:15" ht="14.4" thickBot="1" x14ac:dyDescent="0.3">
      <c r="A29" s="18"/>
      <c r="B29" s="19"/>
      <c r="C29" s="20"/>
      <c r="D29" s="20"/>
      <c r="E29" s="36"/>
      <c r="F29" s="21">
        <f>IF(OR($E27="M",$E27="W"),IF($D28="u60",F27*IF(OR(AND(F27&lt;100, $E27="W"), AND(F27&lt;400,$E27="M")),0.07,0.035),IF($D28="60-69",F27*0.025*IF(OR(AND(F27&lt;100, $E27="W"), AND(F27&lt;400,$E27="M")),1,0),IF($D28="70+",F27*0,F27*IF(OR(AND(F27&lt;100, $E27="W"), AND(F27&lt;400,$E27="M")),0.07,0.035)))),0)</f>
        <v>0</v>
      </c>
      <c r="G29" s="21">
        <f>IF(OR($E27="M",$E27="W"),IF($D28="u60",G27*IF(OR(AND(G27&lt;100, $E27="W"), AND(G27&lt;400,$E27="M")),0.07,0.035),IF($D28="60-69",G27*0.025*IF(OR(AND(G27&lt;100, $E27="W"), AND(G27&lt;400,$E27="M")),1,0),IF($D28="70+",G27*0,G27*IF(OR(AND(G27&lt;100, $E27="W"), AND(G27&lt;400,$E27="M")),0.07,0.035)))),0)</f>
        <v>0</v>
      </c>
      <c r="H29" s="21">
        <f>IF(OR($E27="M",$E27="W"),IF($D28="u60",H27*IF(OR(AND(H27&lt;100, $E27="W"), AND(H27&lt;400,$E27="M")),0.07,0.035),IF($D28="60-69",H27*0.025*IF(OR(AND(H27&lt;100, $E27="W"), AND(H27&lt;400,$E27="M")),1,0),IF($D28="70+",H27*0,H27*IF(OR(AND(H27&lt;100, $E27="W"), AND(H27&lt;400,$E27="M")),0.07,0.035)))),0)</f>
        <v>0</v>
      </c>
      <c r="I29" s="21">
        <f>IF(OR($E27="M",$E27="W"),IF($D28="u60",I27*IF(OR(AND(I27&lt;100, $E27="W"), AND(I27&lt;400,$E27="M")),0.07,0.035),IF($D28="60-69",I27*0.025*IF(OR(AND(I27&lt;100, $E27="W"), AND(I27&lt;400,$E27="M")),1,0),IF($D28="70+",I27*0,I27*IF(OR(AND(I27&lt;100, $E27="W"), AND(I27&lt;400,$E27="M")),0.07,0.035)))),0)</f>
        <v>0</v>
      </c>
      <c r="J29" s="21">
        <f>IF(OR($E27="M",$E27="W"),IF($D28="u60",J27*IF(OR(AND(J27&lt;100, $E27="W"), AND(J27&lt;400,$E27="M")),0.07,0.035),IF($D28="60-69",J27*0.025*IF(OR(AND(J27&lt;100, $E27="W"), AND(J27&lt;400,$E27="M")),1,0),IF($D28="70+",J27*0,J27*IF(OR(AND(J27&lt;100, $E27="W"), AND(J27&lt;400,$E27="M")),0.07,0.035)))),0)</f>
        <v>0</v>
      </c>
      <c r="K29" s="21">
        <f t="shared" si="0"/>
        <v>0</v>
      </c>
      <c r="L29" s="21">
        <f>SUM(K28:K29)</f>
        <v>0</v>
      </c>
      <c r="M29" s="63"/>
      <c r="N29" s="70"/>
      <c r="O29" s="71"/>
    </row>
    <row r="30" spans="1:15" ht="14.4" thickTop="1" x14ac:dyDescent="0.25">
      <c r="A30" s="14"/>
      <c r="B30" s="15"/>
      <c r="C30" s="16"/>
      <c r="D30" s="16"/>
      <c r="E30" s="36" t="s">
        <v>21</v>
      </c>
      <c r="F30" s="37"/>
      <c r="G30" s="37"/>
      <c r="H30" s="37"/>
      <c r="I30" s="37"/>
      <c r="J30" s="37"/>
      <c r="K30" s="17">
        <f t="shared" si="0"/>
        <v>0</v>
      </c>
      <c r="L30" s="17">
        <f>IF(D31="70+",0,K30)</f>
        <v>0</v>
      </c>
      <c r="M30" s="61">
        <f>COUNTIF(F30:J30,"&gt;0")</f>
        <v>0</v>
      </c>
      <c r="N30" s="66"/>
      <c r="O30" s="67"/>
    </row>
    <row r="31" spans="1:15" ht="13.8" x14ac:dyDescent="0.25">
      <c r="A31" s="29"/>
      <c r="B31" s="30"/>
      <c r="C31" s="31"/>
      <c r="D31" s="31"/>
      <c r="E31" s="36"/>
      <c r="F31" s="17">
        <f>IF(OR($E30="M",$E30="W"),IF($D31="u60",F30*0.035*IF(OR(AND(F30&lt;100, $E30="W"), AND(F30&lt;400,$E30="M")),0,1),IF($D31="60-69",F30*0.025*IF(OR(AND(F30&lt;100, $E30="W"), AND(F30&lt;400,$E30="M")),0,1),IF($D31="70+",F30*0*IF(OR(AND(F30&lt;100, $E30="W"), AND(F30&lt;400,$E30="M")),0,1),F30*0.035*IF(OR(AND(F30&lt;100, $E30="W"), AND(F30&lt;400,$E30="M")),0,1)))),0)</f>
        <v>0</v>
      </c>
      <c r="G31" s="17">
        <f>IF(OR($E30="M",$E30="W"),IF($D31="u60",G30*0.035*IF(OR(AND(G30&lt;100, $E30="W"), AND(G30&lt;400,$E30="M")),0,1),IF($D31="60-69",G30*0.025*IF(OR(AND(G30&lt;100, $E30="W"), AND(G30&lt;400,$E30="M")),0,1),IF($D31="70+",G30*0*IF(OR(AND(G30&lt;100, $E30="W"), AND(G30&lt;400,$E30="M")),0,1),G30*0.035*IF(OR(AND(G30&lt;100, $E30="W"), AND(G30&lt;400,$E30="M")),0,1)))),0)</f>
        <v>0</v>
      </c>
      <c r="H31" s="17">
        <f>IF(OR($E30="M",$E30="W"),IF($D31="u60",H30*0.035*IF(OR(AND(H30&lt;100, $E30="W"), AND(H30&lt;400,$E30="M")),0,1),IF($D31="60-69",H30*0.025*IF(OR(AND(H30&lt;100, $E30="W"), AND(H30&lt;400,$E30="M")),0,1),IF($D31="70+",H30*0*IF(OR(AND(H30&lt;100, $E30="W"), AND(H30&lt;400,$E30="M")),0,1),H30*0.035*IF(OR(AND(H30&lt;100, $E30="W"), AND(H30&lt;400,$E30="M")),0,1)))),0)</f>
        <v>0</v>
      </c>
      <c r="I31" s="17">
        <f>IF(OR($E30="M",$E30="W"),IF($D31="u60",I30*0.035*IF(OR(AND(I30&lt;100, $E30="W"), AND(I30&lt;400,$E30="M")),0,1),IF($D31="60-69",I30*0.025*IF(OR(AND(I30&lt;100, $E30="W"), AND(I30&lt;400,$E30="M")),0,1),IF($D31="70+",I30*0*IF(OR(AND(I30&lt;100, $E30="W"), AND(I30&lt;400,$E30="M")),0,1),I30*0.035*IF(OR(AND(I30&lt;100, $E30="W"), AND(I30&lt;400,$E30="M")),0,1)))),0)</f>
        <v>0</v>
      </c>
      <c r="J31" s="17">
        <f>IF(OR($E30="M",$E30="W"),IF($D31="u60",J30*0.035*IF(OR(AND(J30&lt;100, $E30="W"), AND(J30&lt;400,$E30="M")),0,1),IF($D31="60-69",J30*0.025*IF(OR(AND(J30&lt;100, $E30="W"), AND(J30&lt;400,$E30="M")),0,1),IF($D31="70+",J30*0*IF(OR(AND(J30&lt;100, $E30="W"), AND(J30&lt;400,$E30="M")),0,1),J30*0.035*IF(OR(AND(J30&lt;100, $E30="W"), AND(J30&lt;400,$E30="M")),0,1)))),0)</f>
        <v>0</v>
      </c>
      <c r="K31" s="17">
        <f t="shared" si="0"/>
        <v>0</v>
      </c>
      <c r="L31" s="17"/>
      <c r="M31" s="62"/>
      <c r="N31" s="68"/>
      <c r="O31" s="69"/>
    </row>
    <row r="32" spans="1:15" ht="14.4" thickBot="1" x14ac:dyDescent="0.3">
      <c r="A32" s="18"/>
      <c r="B32" s="19"/>
      <c r="C32" s="20"/>
      <c r="D32" s="20"/>
      <c r="E32" s="36"/>
      <c r="F32" s="21">
        <f>IF(OR($E30="M",$E30="W"),IF($D31="u60",F30*IF(OR(AND(F30&lt;100, $E30="W"), AND(F30&lt;400,$E30="M")),0.07,0.035),IF($D31="60-69",F30*0.025*IF(OR(AND(F30&lt;100, $E30="W"), AND(F30&lt;400,$E30="M")),1,0),IF($D31="70+",F30*0,F30*IF(OR(AND(F30&lt;100, $E30="W"), AND(F30&lt;400,$E30="M")),0.07,0.035)))),0)</f>
        <v>0</v>
      </c>
      <c r="G32" s="21">
        <f>IF(OR($E30="M",$E30="W"),IF($D31="u60",G30*IF(OR(AND(G30&lt;100, $E30="W"), AND(G30&lt;400,$E30="M")),0.07,0.035),IF($D31="60-69",G30*0.025*IF(OR(AND(G30&lt;100, $E30="W"), AND(G30&lt;400,$E30="M")),1,0),IF($D31="70+",G30*0,G30*IF(OR(AND(G30&lt;100, $E30="W"), AND(G30&lt;400,$E30="M")),0.07,0.035)))),0)</f>
        <v>0</v>
      </c>
      <c r="H32" s="21">
        <f>IF(OR($E30="M",$E30="W"),IF($D31="u60",H30*IF(OR(AND(H30&lt;100, $E30="W"), AND(H30&lt;400,$E30="M")),0.07,0.035),IF($D31="60-69",H30*0.025*IF(OR(AND(H30&lt;100, $E30="W"), AND(H30&lt;400,$E30="M")),1,0),IF($D31="70+",H30*0,H30*IF(OR(AND(H30&lt;100, $E30="W"), AND(H30&lt;400,$E30="M")),0.07,0.035)))),0)</f>
        <v>0</v>
      </c>
      <c r="I32" s="21">
        <f>IF(OR($E30="M",$E30="W"),IF($D31="u60",I30*IF(OR(AND(I30&lt;100, $E30="W"), AND(I30&lt;400,$E30="M")),0.07,0.035),IF($D31="60-69",I30*0.025*IF(OR(AND(I30&lt;100, $E30="W"), AND(I30&lt;400,$E30="M")),1,0),IF($D31="70+",I30*0,I30*IF(OR(AND(I30&lt;100, $E30="W"), AND(I30&lt;400,$E30="M")),0.07,0.035)))),0)</f>
        <v>0</v>
      </c>
      <c r="J32" s="21">
        <f>IF(OR($E30="M",$E30="W"),IF($D31="u60",J30*IF(OR(AND(J30&lt;100, $E30="W"), AND(J30&lt;400,$E30="M")),0.07,0.035),IF($D31="60-69",J30*0.025*IF(OR(AND(J30&lt;100, $E30="W"), AND(J30&lt;400,$E30="M")),1,0),IF($D31="70+",J30*0,J30*IF(OR(AND(J30&lt;100, $E30="W"), AND(J30&lt;400,$E30="M")),0.07,0.035)))),0)</f>
        <v>0</v>
      </c>
      <c r="K32" s="21">
        <f t="shared" si="0"/>
        <v>0</v>
      </c>
      <c r="L32" s="21">
        <f>SUM(K31:K32)</f>
        <v>0</v>
      </c>
      <c r="M32" s="63"/>
      <c r="N32" s="70"/>
      <c r="O32" s="71"/>
    </row>
    <row r="33" spans="1:15" ht="14.4" thickTop="1" x14ac:dyDescent="0.25">
      <c r="A33" s="22"/>
      <c r="B33" s="22"/>
      <c r="C33" s="22"/>
      <c r="D33" s="22"/>
      <c r="E33" s="22"/>
      <c r="F33" s="22"/>
      <c r="G33" s="77" t="s">
        <v>13</v>
      </c>
      <c r="H33" s="77"/>
      <c r="I33" s="28" t="s">
        <v>18</v>
      </c>
      <c r="J33" s="58">
        <f>Page12!J33 + COUNTA(B10,B13,B16,B19,B22,B26,B25,B26,B28,B31)</f>
        <v>0</v>
      </c>
      <c r="K33" s="27">
        <f>Page12!K33 + K9+K12+K15+K18+K21+K24+K27+K30</f>
        <v>0</v>
      </c>
      <c r="L33" s="24">
        <f>SUM(L9,L12,L15,L18,L21,L24,L27,L30)</f>
        <v>0</v>
      </c>
      <c r="M33" s="22" t="s">
        <v>12</v>
      </c>
      <c r="N33" s="25"/>
    </row>
    <row r="34" spans="1:15" ht="13.8" x14ac:dyDescent="0.25">
      <c r="A34" s="22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3">
        <f>Page12!L34 +L11+L14+L17+L20+L23+L26+L29+L32</f>
        <v>0</v>
      </c>
      <c r="M34" s="22" t="s">
        <v>50</v>
      </c>
      <c r="N34" s="26"/>
    </row>
    <row r="35" spans="1:15" ht="13.8" x14ac:dyDescent="0.25">
      <c r="A35" s="22"/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</row>
    <row r="36" spans="1:15" ht="13.8" x14ac:dyDescent="0.25">
      <c r="A36" s="72" t="s">
        <v>65</v>
      </c>
      <c r="B36" s="72"/>
      <c r="C36" s="73"/>
      <c r="D36" s="73"/>
      <c r="E36" s="73"/>
      <c r="F36" s="73"/>
      <c r="G36" s="73"/>
      <c r="H36" s="54" t="s">
        <v>66</v>
      </c>
      <c r="I36" s="73"/>
      <c r="J36" s="73"/>
      <c r="K36" s="73"/>
      <c r="L36" s="73"/>
      <c r="M36" s="22"/>
      <c r="N36" s="22"/>
      <c r="O36" s="22"/>
    </row>
    <row r="37" spans="1:15" ht="13.8" x14ac:dyDescent="0.25">
      <c r="A37" s="22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</row>
  </sheetData>
  <sheetProtection algorithmName="SHA-512" hashValue="sl1CTHttJjVVLQdTKmNqtDHAxfqLlxfK1RFHXdjf20GiBgUu7nN64RWoAFAlCKhSCDleGYwohcLbpdAK1Ya56w==" saltValue="QfLD2pr9FH6bXtlxpDNTGQ==" spinCount="100000" sheet="1" objects="1" scenarios="1" selectLockedCells="1"/>
  <mergeCells count="35">
    <mergeCell ref="G1:I1"/>
    <mergeCell ref="AY1:AZ1"/>
    <mergeCell ref="G2:I2"/>
    <mergeCell ref="I4:K4"/>
    <mergeCell ref="C5:F5"/>
    <mergeCell ref="G5:H5"/>
    <mergeCell ref="N19:O19"/>
    <mergeCell ref="A6:O6"/>
    <mergeCell ref="N9:O9"/>
    <mergeCell ref="N10:O10"/>
    <mergeCell ref="N11:O11"/>
    <mergeCell ref="N12:O12"/>
    <mergeCell ref="N13:O13"/>
    <mergeCell ref="N14:O14"/>
    <mergeCell ref="N15:O15"/>
    <mergeCell ref="N16:O16"/>
    <mergeCell ref="N17:O17"/>
    <mergeCell ref="N18:O18"/>
    <mergeCell ref="N31:O31"/>
    <mergeCell ref="N20:O20"/>
    <mergeCell ref="N21:O21"/>
    <mergeCell ref="N22:O22"/>
    <mergeCell ref="N23:O23"/>
    <mergeCell ref="N24:O24"/>
    <mergeCell ref="N25:O25"/>
    <mergeCell ref="N26:O26"/>
    <mergeCell ref="N27:O27"/>
    <mergeCell ref="N28:O28"/>
    <mergeCell ref="N29:O29"/>
    <mergeCell ref="N30:O30"/>
    <mergeCell ref="N32:O32"/>
    <mergeCell ref="G33:H33"/>
    <mergeCell ref="A36:B36"/>
    <mergeCell ref="C36:G36"/>
    <mergeCell ref="I36:L36"/>
  </mergeCells>
  <dataValidations count="5">
    <dataValidation type="list" allowBlank="1" showInputMessage="1" showErrorMessage="1" errorTitle="Sex" error="Please enter M for male or F for female" promptTitle="Sex" sqref="C13 C31 C10 C16" xr:uid="{989BB6FB-D75F-4B6E-A9A3-743A7D38D628}">
      <formula1>$P$1:$P$2</formula1>
    </dataValidation>
    <dataValidation type="list" allowBlank="1" showInputMessage="1" showErrorMessage="1" errorTitle="Sex" error="Please enter M for male of F for female" promptTitle="Sex" sqref="C19 C28 C22 C25" xr:uid="{B84F1EA0-4A09-4100-8D36-FF4FA0D93073}">
      <formula1>$P$1:$P$2</formula1>
    </dataValidation>
    <dataValidation type="list" allowBlank="1" showInputMessage="1" showErrorMessage="1" sqref="E9 E12 E15 E18 E21 E24 E27 E30" xr:uid="{84AC345B-4D0B-4C04-B3CF-400DD6A8082C}">
      <formula1>$P$3:$P$4</formula1>
    </dataValidation>
    <dataValidation type="list" allowBlank="1" showInputMessage="1" showErrorMessage="1" errorTitle="Age Group" error="Please enter U60 if Employee is less than 60 years old. Or Enter B67 if he/she is between 60 and 70 years old. Or Enter 70+ if he/she is 70 years or over" promptTitle="Age Group" sqref="D10 D28 D25 D22 D19 D16 D13 D31" xr:uid="{29C3BAAD-0E04-4094-B66D-1BD3C9F120E8}">
      <formula1>$AY$2:$AY$4</formula1>
    </dataValidation>
    <dataValidation allowBlank="1" showInputMessage="1" showErrorMessage="1" errorTitle="Age Group" error="Please enter U60 if Employee is less than 60 years old. Or Enter B67 if he/she is between 60 and 70 years old. Or Enter 70+ if he/she is 70 years or over" promptTitle="Age Group" sqref="E10:E11 E13:E14 E16:E17 E19:E20 E22:E23 E25:E26 E28:E29 E31:E32" xr:uid="{973251C0-2C76-4BDF-9792-401EEB64497F}"/>
  </dataValidations>
  <pageMargins left="0.5" right="0.5" top="0.25" bottom="0.25" header="0.5" footer="0.5"/>
  <pageSetup paperSize="5" scale="92" orientation="landscape" r:id="rId1"/>
  <headerFooter alignWithMargins="0">
    <oddFooter>&amp;L
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7041" r:id="rId4" name="Drop Down 1">
              <controlPr defaultSize="0" autoLine="0" autoPict="0">
                <anchor moveWithCells="1">
                  <from>
                    <xdr:col>8</xdr:col>
                    <xdr:colOff>937260</xdr:colOff>
                    <xdr:row>4</xdr:row>
                    <xdr:rowOff>7620</xdr:rowOff>
                  </from>
                  <to>
                    <xdr:col>10</xdr:col>
                    <xdr:colOff>220980</xdr:colOff>
                    <xdr:row>5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6F7845-1E9D-4D5E-8FB7-D46E1459D967}">
  <sheetPr>
    <pageSetUpPr fitToPage="1"/>
  </sheetPr>
  <dimension ref="A1:BA37"/>
  <sheetViews>
    <sheetView zoomScale="86" zoomScaleNormal="86" workbookViewId="0">
      <selection activeCell="C36" sqref="C36:G36"/>
    </sheetView>
  </sheetViews>
  <sheetFormatPr defaultRowHeight="13.2" x14ac:dyDescent="0.25"/>
  <cols>
    <col min="1" max="1" width="14.5546875" customWidth="1"/>
    <col min="2" max="2" width="25.6640625" customWidth="1"/>
    <col min="3" max="3" width="4.33203125" customWidth="1"/>
    <col min="4" max="4" width="8.6640625" customWidth="1"/>
    <col min="5" max="5" width="3.6640625" customWidth="1"/>
    <col min="6" max="10" width="14.109375" customWidth="1"/>
    <col min="11" max="11" width="16.109375" bestFit="1" customWidth="1"/>
    <col min="12" max="12" width="19.5546875" customWidth="1"/>
    <col min="13" max="14" width="3.6640625" customWidth="1"/>
    <col min="15" max="15" width="16.88671875" customWidth="1"/>
    <col min="16" max="16" width="6.6640625" hidden="1" customWidth="1"/>
    <col min="49" max="49" width="15.6640625" bestFit="1" customWidth="1"/>
    <col min="50" max="50" width="14.88671875" bestFit="1" customWidth="1"/>
    <col min="51" max="51" width="8.88671875" customWidth="1"/>
    <col min="52" max="52" width="17.109375" bestFit="1" customWidth="1"/>
  </cols>
  <sheetData>
    <row r="1" spans="1:53" ht="15.6" x14ac:dyDescent="0.3">
      <c r="A1" s="1"/>
      <c r="B1" s="2"/>
      <c r="F1" s="2"/>
      <c r="G1" s="75" t="s">
        <v>0</v>
      </c>
      <c r="H1" s="75"/>
      <c r="I1" s="75"/>
      <c r="L1" s="4" t="s">
        <v>15</v>
      </c>
      <c r="M1" s="4"/>
      <c r="N1" s="4"/>
      <c r="O1" s="2"/>
      <c r="P1" s="40" t="s">
        <v>21</v>
      </c>
      <c r="AW1" s="45" t="s">
        <v>40</v>
      </c>
      <c r="AX1" s="45" t="s">
        <v>41</v>
      </c>
      <c r="AY1" s="74" t="s">
        <v>43</v>
      </c>
      <c r="AZ1" s="74"/>
      <c r="BA1" s="45" t="s">
        <v>59</v>
      </c>
    </row>
    <row r="2" spans="1:53" ht="15.6" x14ac:dyDescent="0.3">
      <c r="A2" s="2"/>
      <c r="B2" s="2"/>
      <c r="F2" s="2"/>
      <c r="G2" s="74" t="s">
        <v>1</v>
      </c>
      <c r="H2" s="74"/>
      <c r="I2" s="74"/>
      <c r="L2" s="32"/>
      <c r="M2" s="5"/>
      <c r="O2" s="3" t="s">
        <v>90</v>
      </c>
      <c r="P2" s="38" t="s">
        <v>20</v>
      </c>
      <c r="AW2" s="45" t="s">
        <v>14</v>
      </c>
      <c r="AX2" s="49">
        <f>EOMONTH(G5,-1)+1</f>
        <v>45839</v>
      </c>
      <c r="AY2" s="53" t="s">
        <v>47</v>
      </c>
      <c r="AZ2" s="45" t="s">
        <v>44</v>
      </c>
      <c r="BA2">
        <f>WEEKNUM(G5,12)-WEEKNUM(DATE(YEAR(G5),MONTH(G5),1),12)+1</f>
        <v>5</v>
      </c>
    </row>
    <row r="3" spans="1:53" ht="15.6" x14ac:dyDescent="0.3">
      <c r="A3" s="2"/>
      <c r="B3" s="2"/>
      <c r="F3" s="3" t="s">
        <v>6</v>
      </c>
      <c r="G3" s="33"/>
      <c r="H3" s="33"/>
      <c r="I3" s="34"/>
      <c r="J3" s="2"/>
      <c r="L3" s="2"/>
      <c r="M3" s="2"/>
      <c r="O3" s="2"/>
      <c r="P3" s="39" t="s">
        <v>22</v>
      </c>
      <c r="AW3" s="45" t="s">
        <v>35</v>
      </c>
      <c r="AY3" s="45" t="s">
        <v>62</v>
      </c>
      <c r="AZ3" s="45" t="s">
        <v>45</v>
      </c>
    </row>
    <row r="4" spans="1:53" ht="15" x14ac:dyDescent="0.25">
      <c r="A4" s="2"/>
      <c r="B4" s="2"/>
      <c r="F4" s="3" t="s">
        <v>2</v>
      </c>
      <c r="G4" s="35"/>
      <c r="H4" s="3" t="s">
        <v>3</v>
      </c>
      <c r="I4" s="80"/>
      <c r="J4" s="80"/>
      <c r="K4" s="80"/>
      <c r="L4" s="2"/>
      <c r="M4" s="2"/>
      <c r="N4" s="2"/>
      <c r="O4" s="2"/>
      <c r="P4" s="39" t="s">
        <v>21</v>
      </c>
      <c r="AW4" s="45" t="s">
        <v>36</v>
      </c>
      <c r="AY4" s="45" t="s">
        <v>48</v>
      </c>
      <c r="AZ4" s="45" t="s">
        <v>46</v>
      </c>
    </row>
    <row r="5" spans="1:53" ht="15.6" x14ac:dyDescent="0.3">
      <c r="A5" s="2"/>
      <c r="B5" s="2"/>
      <c r="C5" s="76" t="s">
        <v>4</v>
      </c>
      <c r="D5" s="76"/>
      <c r="E5" s="76"/>
      <c r="F5" s="76"/>
      <c r="G5" s="78">
        <v>45869</v>
      </c>
      <c r="H5" s="79"/>
      <c r="I5" s="55" t="s">
        <v>14</v>
      </c>
      <c r="J5" s="51">
        <v>7</v>
      </c>
      <c r="K5" s="50"/>
      <c r="L5" s="2"/>
      <c r="M5" s="2"/>
      <c r="N5" s="2"/>
      <c r="O5" s="2"/>
      <c r="R5" s="45"/>
      <c r="AW5" s="45" t="s">
        <v>37</v>
      </c>
    </row>
    <row r="6" spans="1:53" ht="18" customHeight="1" x14ac:dyDescent="0.25">
      <c r="A6" s="74" t="s">
        <v>5</v>
      </c>
      <c r="B6" s="74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AW6" s="45" t="s">
        <v>38</v>
      </c>
    </row>
    <row r="7" spans="1:53" ht="13.8" x14ac:dyDescent="0.25">
      <c r="A7" s="6"/>
      <c r="B7" s="6"/>
      <c r="C7" s="6"/>
      <c r="D7" s="52"/>
      <c r="E7" s="41" t="s">
        <v>22</v>
      </c>
      <c r="F7" s="7" t="s">
        <v>14</v>
      </c>
      <c r="G7" s="8" t="s">
        <v>14</v>
      </c>
      <c r="H7" s="8" t="s">
        <v>14</v>
      </c>
      <c r="I7" s="8" t="s">
        <v>14</v>
      </c>
      <c r="J7" s="9" t="s">
        <v>14</v>
      </c>
      <c r="K7" s="6" t="s">
        <v>16</v>
      </c>
      <c r="L7" s="10" t="s">
        <v>49</v>
      </c>
      <c r="M7" s="43" t="s">
        <v>19</v>
      </c>
      <c r="N7" s="60"/>
      <c r="O7" s="52"/>
      <c r="AW7" s="45" t="s">
        <v>39</v>
      </c>
    </row>
    <row r="8" spans="1:53" ht="14.4" thickBot="1" x14ac:dyDescent="0.3">
      <c r="A8" s="11" t="s">
        <v>7</v>
      </c>
      <c r="B8" s="12" t="s">
        <v>10</v>
      </c>
      <c r="C8" s="12" t="s">
        <v>8</v>
      </c>
      <c r="D8" s="12" t="s">
        <v>42</v>
      </c>
      <c r="E8" s="42" t="s">
        <v>21</v>
      </c>
      <c r="F8" s="46">
        <f>IF(WEEKDAY(AX2)&gt;J5-1,AX2+7-(WEEKDAY(AX2)-(J5-1)),IF(WEEKDAY(AX2)&lt;J5-1,AX2 + (J5-1) - WEEKDAY(AX2),AX2))</f>
        <v>45842</v>
      </c>
      <c r="G8" s="47">
        <f>F8+7</f>
        <v>45849</v>
      </c>
      <c r="H8" s="47">
        <f>G8+7</f>
        <v>45856</v>
      </c>
      <c r="I8" s="47">
        <f>H8+7</f>
        <v>45863</v>
      </c>
      <c r="J8" s="48" t="str">
        <f>IF(MONTH(I8+7)=MONTH(G5),I8+7,"")</f>
        <v/>
      </c>
      <c r="K8" s="12" t="s">
        <v>11</v>
      </c>
      <c r="L8" s="13" t="s">
        <v>17</v>
      </c>
      <c r="M8" s="44" t="s">
        <v>79</v>
      </c>
      <c r="N8" s="64" t="s">
        <v>9</v>
      </c>
      <c r="O8" s="59"/>
      <c r="AW8" s="45" t="s">
        <v>33</v>
      </c>
    </row>
    <row r="9" spans="1:53" ht="14.4" thickTop="1" x14ac:dyDescent="0.25">
      <c r="A9" s="14"/>
      <c r="B9" s="15"/>
      <c r="C9" s="16"/>
      <c r="D9" s="16"/>
      <c r="E9" s="36" t="s">
        <v>21</v>
      </c>
      <c r="F9" s="37"/>
      <c r="G9" s="37"/>
      <c r="H9" s="37"/>
      <c r="I9" s="37"/>
      <c r="J9" s="37"/>
      <c r="K9" s="17">
        <f t="shared" ref="K9:K32" si="0">SUM(F9:J9)</f>
        <v>0</v>
      </c>
      <c r="L9" s="17">
        <f>IF(D10="70+",0,K9)</f>
        <v>0</v>
      </c>
      <c r="M9" s="61">
        <f>COUNTIF(F9:J9,"&gt;0")</f>
        <v>0</v>
      </c>
      <c r="N9" s="66"/>
      <c r="O9" s="67"/>
      <c r="AW9" s="45" t="s">
        <v>34</v>
      </c>
    </row>
    <row r="10" spans="1:53" ht="13.8" x14ac:dyDescent="0.25">
      <c r="A10" s="29"/>
      <c r="B10" s="30"/>
      <c r="C10" s="31"/>
      <c r="D10" s="31"/>
      <c r="E10" s="36"/>
      <c r="F10" s="17">
        <f>IF(OR($E9="M",$E9="W"),IF($D10="u60",F9*0.035*IF(OR(AND(F9&lt;100, $E9="W"), AND(F9&lt;400,$E9="M")),0,1),IF($D10="60-69",F9*0.025*IF(OR(AND(F9&lt;100, $E9="W"), AND(F9&lt;400,$E9="M")),0,1),IF($D10="70+",F9*0*IF(OR(AND(F9&lt;100, $E9="W"), AND(F9&lt;400,$E9="M")),0,1),F9*0.035*IF(OR(AND(F9&lt;100, $E9="W"), AND(F9&lt;400,$E9="M")),0,1)))),0)</f>
        <v>0</v>
      </c>
      <c r="G10" s="17">
        <f>IF(OR($E9="M",$E9="W"),IF($D10="u60",G9*0.035*IF(OR(AND(G9&lt;100, $E9="W"), AND(G9&lt;400,$E9="M")),0,1),IF($D10="60-69",G9*0.025*IF(OR(AND(G9&lt;100, $E9="W"), AND(G9&lt;400,$E9="M")),0,1),IF($D10="70+",G9*0*IF(OR(AND(G9&lt;100, $E9="W"), AND(G9&lt;400,$E9="M")),0,1),G9*0.035*IF(OR(AND(G9&lt;100, $E9="W"), AND(G9&lt;400,$E9="M")),0,1)))),0)</f>
        <v>0</v>
      </c>
      <c r="H10" s="17">
        <f>IF(OR($E9="M",$E9="W"),IF($D10="u60",H9*0.035*IF(OR(AND(H9&lt;100, $E9="W"), AND(H9&lt;400,$E9="M")),0,1),IF($D10="60-69",H9*0.025*IF(OR(AND(H9&lt;100, $E9="W"), AND(H9&lt;400,$E9="M")),0,1),IF($D10="70+",H9*0*IF(OR(AND(H9&lt;100, $E9="W"), AND(H9&lt;400,$E9="M")),0,1),H9*0.035*IF(OR(AND(H9&lt;100, $E9="W"), AND(H9&lt;400,$E9="M")),0,1)))),0)</f>
        <v>0</v>
      </c>
      <c r="I10" s="17">
        <f>IF(OR($E9="M",$E9="W"),IF($D10="u60",I9*0.035*IF(OR(AND(I9&lt;100, $E9="W"), AND(I9&lt;400,$E9="M")),0,1),IF($D10="60-69",I9*0.025*IF(OR(AND(I9&lt;100, $E9="W"), AND(I9&lt;400,$E9="M")),0,1),IF($D10="70+",I9*0*IF(OR(AND(I9&lt;100, $E9="W"), AND(I9&lt;400,$E9="M")),0,1),I9*0.035*IF(OR(AND(I9&lt;100, $E9="W"), AND(I9&lt;400,$E9="M")),0,1)))),0)</f>
        <v>0</v>
      </c>
      <c r="J10" s="17">
        <f>IF(OR($E9="M",$E9="W"),IF($D10="u60",J9*0.035*IF(OR(AND(J9&lt;100, $E9="W"), AND(J9&lt;400,$E9="M")),0,1),IF($D10="60-69",J9*0.025*IF(OR(AND(J9&lt;100, $E9="W"), AND(J9&lt;400,$E9="M")),0,1),IF($D10="70+",J9*0*IF(OR(AND(J9&lt;100, $E9="W"), AND(J9&lt;400,$E9="M")),0,1),J9*0.035*IF(OR(AND(J9&lt;100, $E9="W"), AND(J9&lt;400,$E9="M")),0,1)))),0)</f>
        <v>0</v>
      </c>
      <c r="K10" s="17">
        <f t="shared" si="0"/>
        <v>0</v>
      </c>
      <c r="L10" s="17"/>
      <c r="M10" s="62"/>
      <c r="N10" s="68"/>
      <c r="O10" s="69"/>
      <c r="T10" s="45"/>
    </row>
    <row r="11" spans="1:53" ht="14.4" thickBot="1" x14ac:dyDescent="0.3">
      <c r="A11" s="18"/>
      <c r="B11" s="19"/>
      <c r="C11" s="20"/>
      <c r="D11" s="20"/>
      <c r="E11" s="36"/>
      <c r="F11" s="21">
        <f>IF(OR($E9="M",$E9="W"),IF($D10="u60",F9*IF(OR(AND(F9&lt;100, $E9="W"), AND(F9&lt;400,$E9="M")),0.07,0.035),IF($D10="60-69",F9*0.025*IF(OR(AND(F9&lt;100, $E9="W"), AND(F9&lt;400,$E9="M")),1,0),IF($D10="70+",F9*0,F9*IF(OR(AND(F9&lt;100, $E9="W"), AND(F9&lt;400,$E9="M")),0.07,0.035)))),0)</f>
        <v>0</v>
      </c>
      <c r="G11" s="21">
        <f>IF(OR($E9="M",$E9="W"),IF($D10="u60",G9*IF(OR(AND(G9&lt;100, $E9="W"), AND(G9&lt;400,$E9="M")),0.07,0.035),IF($D10="60-69",G9*0.025*IF(OR(AND(G9&lt;100, $E9="W"), AND(G9&lt;400,$E9="M")),1,0),IF($D10="70+",G9*0,G9*IF(OR(AND(G9&lt;100, $E9="W"), AND(G9&lt;400,$E9="M")),0.07,0.035)))),0)</f>
        <v>0</v>
      </c>
      <c r="H11" s="21">
        <f>IF(OR($E9="M",$E9="W"),IF($D10="u60",H9*IF(OR(AND(H9&lt;100, $E9="W"), AND(H9&lt;400,$E9="M")),0.07,0.035),IF($D10="60-69",H9*0.025*IF(OR(AND(H9&lt;100, $E9="W"), AND(H9&lt;400,$E9="M")),1,0),IF($D10="70+",H9*0,H9*IF(OR(AND(H9&lt;100, $E9="W"), AND(H9&lt;400,$E9="M")),0.07,0.035)))),0)</f>
        <v>0</v>
      </c>
      <c r="I11" s="21">
        <f>IF(OR($E9="M",$E9="W"),IF($D10="u60",I9*IF(OR(AND(I9&lt;100, $E9="W"), AND(I9&lt;400,$E9="M")),0.07,0.035),IF($D10="60-69",I9*0.025*IF(OR(AND(I9&lt;100, $E9="W"), AND(I9&lt;400,$E9="M")),1,0),IF($D10="70+",I9*0,I9*IF(OR(AND(I9&lt;100, $E9="W"), AND(I9&lt;400,$E9="M")),0.07,0.035)))),0)</f>
        <v>0</v>
      </c>
      <c r="J11" s="21">
        <f>IF(OR($E9="M",$E9="W"),IF($D10="u60",J9*IF(OR(AND(J9&lt;100, $E9="W"), AND(J9&lt;400,$E9="M")),0.07,0.035),IF($D10="60-69",J9*0.025*IF(OR(AND(J9&lt;100, $E9="W"), AND(J9&lt;400,$E9="M")),1,0),IF($D10="70+",J9*0,J9*IF(OR(AND(J9&lt;100, $E9="W"), AND(J9&lt;400,$E9="M")),0.07,0.035)))),0)</f>
        <v>0</v>
      </c>
      <c r="K11" s="21">
        <f t="shared" si="0"/>
        <v>0</v>
      </c>
      <c r="L11" s="21">
        <f>SUM(K10:K11)</f>
        <v>0</v>
      </c>
      <c r="M11" s="63"/>
      <c r="N11" s="70"/>
      <c r="O11" s="71"/>
    </row>
    <row r="12" spans="1:53" ht="14.4" thickTop="1" x14ac:dyDescent="0.25">
      <c r="A12" s="14"/>
      <c r="B12" s="15"/>
      <c r="C12" s="16"/>
      <c r="D12" s="16"/>
      <c r="E12" s="36" t="s">
        <v>21</v>
      </c>
      <c r="F12" s="37"/>
      <c r="G12" s="37"/>
      <c r="H12" s="37"/>
      <c r="I12" s="37"/>
      <c r="J12" s="37"/>
      <c r="K12" s="17">
        <f t="shared" si="0"/>
        <v>0</v>
      </c>
      <c r="L12" s="17">
        <f>IF(D13="70+",0,K12)</f>
        <v>0</v>
      </c>
      <c r="M12" s="61">
        <f>COUNTIF(F12:J12,"&gt;0")</f>
        <v>0</v>
      </c>
      <c r="N12" s="66"/>
      <c r="O12" s="67"/>
    </row>
    <row r="13" spans="1:53" ht="13.8" x14ac:dyDescent="0.25">
      <c r="A13" s="29"/>
      <c r="B13" s="30"/>
      <c r="C13" s="31"/>
      <c r="D13" s="31"/>
      <c r="E13" s="36"/>
      <c r="F13" s="17">
        <f>IF(OR($E12="M",$E12="W"),IF($D13="u60",F12*0.035*IF(OR(AND(F12&lt;100, $E12="W"), AND(F12&lt;400,$E12="M")),0,1),IF($D13="60-69",F12*0.025*IF(OR(AND(F12&lt;100, $E12="W"), AND(F12&lt;400,$E12="M")),0,1),IF($D13="70+",F12*0*IF(OR(AND(F12&lt;100, $E12="W"), AND(F12&lt;400,$E12="M")),0,1),F12*0.035*IF(OR(AND(F12&lt;100, $E12="W"), AND(F12&lt;400,$E12="M")),0,1)))),0)</f>
        <v>0</v>
      </c>
      <c r="G13" s="17">
        <f>IF(OR($E12="M",$E12="W"),IF($D13="u60",G12*0.035*IF(OR(AND(G12&lt;100, $E12="W"), AND(G12&lt;400,$E12="M")),0,1),IF($D13="60-69",G12*0.025*IF(OR(AND(G12&lt;100, $E12="W"), AND(G12&lt;400,$E12="M")),0,1),IF($D13="70+",G12*0*IF(OR(AND(G12&lt;100, $E12="W"), AND(G12&lt;400,$E12="M")),0,1),G12*0.035*IF(OR(AND(G12&lt;100, $E12="W"), AND(G12&lt;400,$E12="M")),0,1)))),0)</f>
        <v>0</v>
      </c>
      <c r="H13" s="17">
        <f>IF(OR($E12="M",$E12="W"),IF($D13="u60",H12*0.035*IF(OR(AND(H12&lt;100, $E12="W"), AND(H12&lt;400,$E12="M")),0,1),IF($D13="60-69",H12*0.025*IF(OR(AND(H12&lt;100, $E12="W"), AND(H12&lt;400,$E12="M")),0,1),IF($D13="70+",H12*0*IF(OR(AND(H12&lt;100, $E12="W"), AND(H12&lt;400,$E12="M")),0,1),H12*0.035*IF(OR(AND(H12&lt;100, $E12="W"), AND(H12&lt;400,$E12="M")),0,1)))),0)</f>
        <v>0</v>
      </c>
      <c r="I13" s="17">
        <f>IF(OR($E12="M",$E12="W"),IF($D13="u60",I12*0.035*IF(OR(AND(I12&lt;100, $E12="W"), AND(I12&lt;400,$E12="M")),0,1),IF($D13="60-69",I12*0.025*IF(OR(AND(I12&lt;100, $E12="W"), AND(I12&lt;400,$E12="M")),0,1),IF($D13="70+",I12*0*IF(OR(AND(I12&lt;100, $E12="W"), AND(I12&lt;400,$E12="M")),0,1),I12*0.035*IF(OR(AND(I12&lt;100, $E12="W"), AND(I12&lt;400,$E12="M")),0,1)))),0)</f>
        <v>0</v>
      </c>
      <c r="J13" s="17">
        <f>IF(OR($E12="M",$E12="W"),IF($D13="u60",J12*0.035*IF(OR(AND(J12&lt;100, $E12="W"), AND(J12&lt;400,$E12="M")),0,1),IF($D13="60-69",J12*0.025*IF(OR(AND(J12&lt;100, $E12="W"), AND(J12&lt;400,$E12="M")),0,1),IF($D13="70+",J12*0*IF(OR(AND(J12&lt;100, $E12="W"), AND(J12&lt;400,$E12="M")),0,1),J12*0.035*IF(OR(AND(J12&lt;100, $E12="W"), AND(J12&lt;400,$E12="M")),0,1)))),0)</f>
        <v>0</v>
      </c>
      <c r="K13" s="17">
        <f t="shared" si="0"/>
        <v>0</v>
      </c>
      <c r="L13" s="17"/>
      <c r="M13" s="62"/>
      <c r="N13" s="68"/>
      <c r="O13" s="69"/>
    </row>
    <row r="14" spans="1:53" ht="14.4" thickBot="1" x14ac:dyDescent="0.3">
      <c r="A14" s="18"/>
      <c r="B14" s="19"/>
      <c r="C14" s="20"/>
      <c r="D14" s="20"/>
      <c r="E14" s="36"/>
      <c r="F14" s="21">
        <f>IF(OR($E12="M",$E12="W"),IF($D13="u60",F12*IF(OR(AND(F12&lt;100, $E12="W"), AND(F12&lt;400,$E12="M")),0.07,0.035),IF($D13="60-69",F12*0.025*IF(OR(AND(F12&lt;100, $E12="W"), AND(F12&lt;400,$E12="M")),1,0),IF($D13="70+",F12*0,F12*IF(OR(AND(F12&lt;100, $E12="W"), AND(F12&lt;400,$E12="M")),0.07,0.035)))),0)</f>
        <v>0</v>
      </c>
      <c r="G14" s="21">
        <f>IF(OR($E12="M",$E12="W"),IF($D13="u60",G12*IF(OR(AND(G12&lt;100, $E12="W"), AND(G12&lt;400,$E12="M")),0.07,0.035),IF($D13="60-69",G12*0.025*IF(OR(AND(G12&lt;100, $E12="W"), AND(G12&lt;400,$E12="M")),1,0),IF($D13="70+",G12*0,G12*IF(OR(AND(G12&lt;100, $E12="W"), AND(G12&lt;400,$E12="M")),0.07,0.035)))),0)</f>
        <v>0</v>
      </c>
      <c r="H14" s="21">
        <f>IF(OR($E12="M",$E12="W"),IF($D13="u60",H12*IF(OR(AND(H12&lt;100, $E12="W"), AND(H12&lt;400,$E12="M")),0.07,0.035),IF($D13="60-69",H12*0.025*IF(OR(AND(H12&lt;100, $E12="W"), AND(H12&lt;400,$E12="M")),1,0),IF($D13="70+",H12*0,H12*IF(OR(AND(H12&lt;100, $E12="W"), AND(H12&lt;400,$E12="M")),0.07,0.035)))),0)</f>
        <v>0</v>
      </c>
      <c r="I14" s="21">
        <f>IF(OR($E12="M",$E12="W"),IF($D13="u60",I12*IF(OR(AND(I12&lt;100, $E12="W"), AND(I12&lt;400,$E12="M")),0.07,0.035),IF($D13="60-69",I12*0.025*IF(OR(AND(I12&lt;100, $E12="W"), AND(I12&lt;400,$E12="M")),1,0),IF($D13="70+",I12*0,I12*IF(OR(AND(I12&lt;100, $E12="W"), AND(I12&lt;400,$E12="M")),0.07,0.035)))),0)</f>
        <v>0</v>
      </c>
      <c r="J14" s="21">
        <f>IF(OR($E12="M",$E12="W"),IF($D13="u60",J12*IF(OR(AND(J12&lt;100, $E12="W"), AND(J12&lt;400,$E12="M")),0.07,0.035),IF($D13="60-69",J12*0.025*IF(OR(AND(J12&lt;100, $E12="W"), AND(J12&lt;400,$E12="M")),1,0),IF($D13="70+",J12*0,J12*IF(OR(AND(J12&lt;100, $E12="W"), AND(J12&lt;400,$E12="M")),0.07,0.035)))),0)</f>
        <v>0</v>
      </c>
      <c r="K14" s="21">
        <f t="shared" si="0"/>
        <v>0</v>
      </c>
      <c r="L14" s="21">
        <f>SUM(K13:K14)</f>
        <v>0</v>
      </c>
      <c r="M14" s="63"/>
      <c r="N14" s="70"/>
      <c r="O14" s="71"/>
    </row>
    <row r="15" spans="1:53" ht="14.4" thickTop="1" x14ac:dyDescent="0.25">
      <c r="A15" s="14"/>
      <c r="B15" s="15"/>
      <c r="C15" s="16"/>
      <c r="D15" s="16"/>
      <c r="E15" s="36" t="s">
        <v>21</v>
      </c>
      <c r="F15" s="37"/>
      <c r="G15" s="37"/>
      <c r="H15" s="37"/>
      <c r="I15" s="37"/>
      <c r="J15" s="37"/>
      <c r="K15" s="17">
        <f t="shared" si="0"/>
        <v>0</v>
      </c>
      <c r="L15" s="17">
        <f>IF(D16="70+",0,K15)</f>
        <v>0</v>
      </c>
      <c r="M15" s="61">
        <f>COUNTIF(F15:J15,"&gt;0")</f>
        <v>0</v>
      </c>
      <c r="N15" s="66"/>
      <c r="O15" s="67"/>
    </row>
    <row r="16" spans="1:53" ht="13.8" x14ac:dyDescent="0.25">
      <c r="A16" s="29"/>
      <c r="B16" s="30"/>
      <c r="C16" s="31"/>
      <c r="D16" s="31"/>
      <c r="E16" s="36"/>
      <c r="F16" s="17">
        <f>IF(OR($E15="M",$E15="W"),IF($D16="u60",F15*0.035*IF(OR(AND(F15&lt;100, $E15="W"), AND(F15&lt;400,$E15="M")),0,1),IF($D16="60-69",F15*0.025*IF(OR(AND(F15&lt;100, $E15="W"), AND(F15&lt;400,$E15="M")),0,1),IF($D16="70+",F15*0*IF(OR(AND(F15&lt;100, $E15="W"), AND(F15&lt;400,$E15="M")),0,1),F15*0.035*IF(OR(AND(F15&lt;100, $E15="W"), AND(F15&lt;400,$E15="M")),0,1)))),0)</f>
        <v>0</v>
      </c>
      <c r="G16" s="17">
        <f>IF(OR($E15="M",$E15="W"),IF($D16="u60",G15*0.035*IF(OR(AND(G15&lt;100, $E15="W"), AND(G15&lt;400,$E15="M")),0,1),IF($D16="60-69",G15*0.025*IF(OR(AND(G15&lt;100, $E15="W"), AND(G15&lt;400,$E15="M")),0,1),IF($D16="70+",G15*0*IF(OR(AND(G15&lt;100, $E15="W"), AND(G15&lt;400,$E15="M")),0,1),G15*0.035*IF(OR(AND(G15&lt;100, $E15="W"), AND(G15&lt;400,$E15="M")),0,1)))),0)</f>
        <v>0</v>
      </c>
      <c r="H16" s="17">
        <f>IF(OR($E15="M",$E15="W"),IF($D16="u60",H15*0.035*IF(OR(AND(H15&lt;100, $E15="W"), AND(H15&lt;400,$E15="M")),0,1),IF($D16="60-69",H15*0.025*IF(OR(AND(H15&lt;100, $E15="W"), AND(H15&lt;400,$E15="M")),0,1),IF($D16="70+",H15*0*IF(OR(AND(H15&lt;100, $E15="W"), AND(H15&lt;400,$E15="M")),0,1),H15*0.035*IF(OR(AND(H15&lt;100, $E15="W"), AND(H15&lt;400,$E15="M")),0,1)))),0)</f>
        <v>0</v>
      </c>
      <c r="I16" s="17">
        <f>IF(OR($E15="M",$E15="W"),IF($D16="u60",I15*0.035*IF(OR(AND(I15&lt;100, $E15="W"), AND(I15&lt;400,$E15="M")),0,1),IF($D16="60-69",I15*0.025*IF(OR(AND(I15&lt;100, $E15="W"), AND(I15&lt;400,$E15="M")),0,1),IF($D16="70+",I15*0*IF(OR(AND(I15&lt;100, $E15="W"), AND(I15&lt;400,$E15="M")),0,1),I15*0.035*IF(OR(AND(I15&lt;100, $E15="W"), AND(I15&lt;400,$E15="M")),0,1)))),0)</f>
        <v>0</v>
      </c>
      <c r="J16" s="17">
        <f>IF(OR($E15="M",$E15="W"),IF($D16="u60",J15*0.035*IF(OR(AND(J15&lt;100, $E15="W"), AND(J15&lt;400,$E15="M")),0,1),IF($D16="60-69",J15*0.025*IF(OR(AND(J15&lt;100, $E15="W"), AND(J15&lt;400,$E15="M")),0,1),IF($D16="70+",J15*0*IF(OR(AND(J15&lt;100, $E15="W"), AND(J15&lt;400,$E15="M")),0,1),J15*0.035*IF(OR(AND(J15&lt;100, $E15="W"), AND(J15&lt;400,$E15="M")),0,1)))),0)</f>
        <v>0</v>
      </c>
      <c r="K16" s="17">
        <f t="shared" si="0"/>
        <v>0</v>
      </c>
      <c r="L16" s="17"/>
      <c r="M16" s="62"/>
      <c r="N16" s="68"/>
      <c r="O16" s="69"/>
    </row>
    <row r="17" spans="1:15" ht="14.4" thickBot="1" x14ac:dyDescent="0.3">
      <c r="A17" s="18"/>
      <c r="B17" s="19"/>
      <c r="C17" s="20"/>
      <c r="D17" s="20"/>
      <c r="E17" s="36"/>
      <c r="F17" s="21">
        <f>IF(OR($E15="M",$E15="W"),IF($D16="u60",F15*IF(OR(AND(F15&lt;100, $E15="W"), AND(F15&lt;400,$E15="M")),0.07,0.035),IF($D16="60-69",F15*0.025*IF(OR(AND(F15&lt;100, $E15="W"), AND(F15&lt;400,$E15="M")),1,0),IF($D16="70+",F15*0,F15*IF(OR(AND(F15&lt;100, $E15="W"), AND(F15&lt;400,$E15="M")),0.07,0.035)))),0)</f>
        <v>0</v>
      </c>
      <c r="G17" s="21">
        <f>IF(OR($E15="M",$E15="W"),IF($D16="u60",G15*IF(OR(AND(G15&lt;100, $E15="W"), AND(G15&lt;400,$E15="M")),0.07,0.035),IF($D16="60-69",G15*0.025*IF(OR(AND(G15&lt;100, $E15="W"), AND(G15&lt;400,$E15="M")),1,0),IF($D16="70+",G15*0,G15*IF(OR(AND(G15&lt;100, $E15="W"), AND(G15&lt;400,$E15="M")),0.07,0.035)))),0)</f>
        <v>0</v>
      </c>
      <c r="H17" s="21">
        <f>IF(OR($E15="M",$E15="W"),IF($D16="u60",H15*IF(OR(AND(H15&lt;100, $E15="W"), AND(H15&lt;400,$E15="M")),0.07,0.035),IF($D16="60-69",H15*0.025*IF(OR(AND(H15&lt;100, $E15="W"), AND(H15&lt;400,$E15="M")),1,0),IF($D16="70+",H15*0,H15*IF(OR(AND(H15&lt;100, $E15="W"), AND(H15&lt;400,$E15="M")),0.07,0.035)))),0)</f>
        <v>0</v>
      </c>
      <c r="I17" s="21">
        <f>IF(OR($E15="M",$E15="W"),IF($D16="u60",I15*IF(OR(AND(I15&lt;100, $E15="W"), AND(I15&lt;400,$E15="M")),0.07,0.035),IF($D16="60-69",I15*0.025*IF(OR(AND(I15&lt;100, $E15="W"), AND(I15&lt;400,$E15="M")),1,0),IF($D16="70+",I15*0,I15*IF(OR(AND(I15&lt;100, $E15="W"), AND(I15&lt;400,$E15="M")),0.07,0.035)))),0)</f>
        <v>0</v>
      </c>
      <c r="J17" s="21">
        <f>IF(OR($E15="M",$E15="W"),IF($D16="u60",J15*IF(OR(AND(J15&lt;100, $E15="W"), AND(J15&lt;400,$E15="M")),0.07,0.035),IF($D16="60-69",J15*0.025*IF(OR(AND(J15&lt;100, $E15="W"), AND(J15&lt;400,$E15="M")),1,0),IF($D16="70+",J15*0,J15*IF(OR(AND(J15&lt;100, $E15="W"), AND(J15&lt;400,$E15="M")),0.07,0.035)))),0)</f>
        <v>0</v>
      </c>
      <c r="K17" s="21">
        <f t="shared" si="0"/>
        <v>0</v>
      </c>
      <c r="L17" s="21">
        <f>SUM(K16:K17)</f>
        <v>0</v>
      </c>
      <c r="M17" s="63"/>
      <c r="N17" s="70"/>
      <c r="O17" s="71"/>
    </row>
    <row r="18" spans="1:15" ht="14.4" thickTop="1" x14ac:dyDescent="0.25">
      <c r="A18" s="14"/>
      <c r="B18" s="15"/>
      <c r="C18" s="16"/>
      <c r="D18" s="16"/>
      <c r="E18" s="36" t="s">
        <v>21</v>
      </c>
      <c r="F18" s="37"/>
      <c r="G18" s="37"/>
      <c r="H18" s="37"/>
      <c r="I18" s="37"/>
      <c r="J18" s="37"/>
      <c r="K18" s="17">
        <f t="shared" si="0"/>
        <v>0</v>
      </c>
      <c r="L18" s="17">
        <f>IF(D19="70+",0,K18)</f>
        <v>0</v>
      </c>
      <c r="M18" s="61">
        <f>COUNTIF(F18:J18,"&gt;0")</f>
        <v>0</v>
      </c>
      <c r="N18" s="66"/>
      <c r="O18" s="67"/>
    </row>
    <row r="19" spans="1:15" ht="13.8" x14ac:dyDescent="0.25">
      <c r="A19" s="29"/>
      <c r="B19" s="30"/>
      <c r="C19" s="31"/>
      <c r="D19" s="31"/>
      <c r="E19" s="36"/>
      <c r="F19" s="17">
        <f>IF(OR($E18="M",$E18="W"),IF($D19="u60",F18*0.035*IF(OR(AND(F18&lt;100, $E18="W"), AND(F18&lt;400,$E18="M")),0,1),IF($D19="60-69",F18*0.025*IF(OR(AND(F18&lt;100, $E18="W"), AND(F18&lt;400,$E18="M")),0,1),IF($D19="70+",F18*0*IF(OR(AND(F18&lt;100, $E18="W"), AND(F18&lt;400,$E18="M")),0,1),F18*0.035*IF(OR(AND(F18&lt;100, $E18="W"), AND(F18&lt;400,$E18="M")),0,1)))),0)</f>
        <v>0</v>
      </c>
      <c r="G19" s="17">
        <f>IF(OR($E18="M",$E18="W"),IF($D19="u60",G18*0.035*IF(OR(AND(G18&lt;100, $E18="W"), AND(G18&lt;400,$E18="M")),0,1),IF($D19="60-69",G18*0.025*IF(OR(AND(G18&lt;100, $E18="W"), AND(G18&lt;400,$E18="M")),0,1),IF($D19="70+",G18*0*IF(OR(AND(G18&lt;100, $E18="W"), AND(G18&lt;400,$E18="M")),0,1),G18*0.035*IF(OR(AND(G18&lt;100, $E18="W"), AND(G18&lt;400,$E18="M")),0,1)))),0)</f>
        <v>0</v>
      </c>
      <c r="H19" s="17">
        <f>IF(OR($E18="M",$E18="W"),IF($D19="u60",H18*0.035*IF(OR(AND(H18&lt;100, $E18="W"), AND(H18&lt;400,$E18="M")),0,1),IF($D19="60-69",H18*0.025*IF(OR(AND(H18&lt;100, $E18="W"), AND(H18&lt;400,$E18="M")),0,1),IF($D19="70+",H18*0*IF(OR(AND(H18&lt;100, $E18="W"), AND(H18&lt;400,$E18="M")),0,1),H18*0.035*IF(OR(AND(H18&lt;100, $E18="W"), AND(H18&lt;400,$E18="M")),0,1)))),0)</f>
        <v>0</v>
      </c>
      <c r="I19" s="17">
        <f>IF(OR($E18="M",$E18="W"),IF($D19="u60",I18*0.035*IF(OR(AND(I18&lt;100, $E18="W"), AND(I18&lt;400,$E18="M")),0,1),IF($D19="60-69",I18*0.025*IF(OR(AND(I18&lt;100, $E18="W"), AND(I18&lt;400,$E18="M")),0,1),IF($D19="70+",I18*0*IF(OR(AND(I18&lt;100, $E18="W"), AND(I18&lt;400,$E18="M")),0,1),I18*0.035*IF(OR(AND(I18&lt;100, $E18="W"), AND(I18&lt;400,$E18="M")),0,1)))),0)</f>
        <v>0</v>
      </c>
      <c r="J19" s="17">
        <f>IF(OR($E18="M",$E18="W"),IF($D19="u60",J18*0.035*IF(OR(AND(J18&lt;100, $E18="W"), AND(J18&lt;400,$E18="M")),0,1),IF($D19="60-69",J18*0.025*IF(OR(AND(J18&lt;100, $E18="W"), AND(J18&lt;400,$E18="M")),0,1),IF($D19="70+",J18*0*IF(OR(AND(J18&lt;100, $E18="W"), AND(J18&lt;400,$E18="M")),0,1),J18*0.035*IF(OR(AND(J18&lt;100, $E18="W"), AND(J18&lt;400,$E18="M")),0,1)))),0)</f>
        <v>0</v>
      </c>
      <c r="K19" s="17">
        <f t="shared" si="0"/>
        <v>0</v>
      </c>
      <c r="L19" s="17"/>
      <c r="M19" s="62"/>
      <c r="N19" s="68"/>
      <c r="O19" s="69"/>
    </row>
    <row r="20" spans="1:15" ht="14.4" thickBot="1" x14ac:dyDescent="0.3">
      <c r="A20" s="18"/>
      <c r="B20" s="19"/>
      <c r="C20" s="20"/>
      <c r="D20" s="20"/>
      <c r="E20" s="36"/>
      <c r="F20" s="21">
        <f>IF(OR($E18="M",$E18="W"),IF($D19="u60",F18*IF(OR(AND(F18&lt;100, $E18="W"), AND(F18&lt;400,$E18="M")),0.07,0.035),IF($D19="60-69",F18*0.025*IF(OR(AND(F18&lt;100, $E18="W"), AND(F18&lt;400,$E18="M")),1,0),IF($D19="70+",F18*0,F18*IF(OR(AND(F18&lt;100, $E18="W"), AND(F18&lt;400,$E18="M")),0.07,0.035)))),0)</f>
        <v>0</v>
      </c>
      <c r="G20" s="21">
        <f>IF(OR($E18="M",$E18="W"),IF($D19="u60",G18*IF(OR(AND(G18&lt;100, $E18="W"), AND(G18&lt;400,$E18="M")),0.07,0.035),IF($D19="60-69",G18*0.025*IF(OR(AND(G18&lt;100, $E18="W"), AND(G18&lt;400,$E18="M")),1,0),IF($D19="70+",G18*0,G18*IF(OR(AND(G18&lt;100, $E18="W"), AND(G18&lt;400,$E18="M")),0.07,0.035)))),0)</f>
        <v>0</v>
      </c>
      <c r="H20" s="21">
        <f>IF(OR($E18="M",$E18="W"),IF($D19="u60",H18*IF(OR(AND(H18&lt;100, $E18="W"), AND(H18&lt;400,$E18="M")),0.07,0.035),IF($D19="60-69",H18*0.025*IF(OR(AND(H18&lt;100, $E18="W"), AND(H18&lt;400,$E18="M")),1,0),IF($D19="70+",H18*0,H18*IF(OR(AND(H18&lt;100, $E18="W"), AND(H18&lt;400,$E18="M")),0.07,0.035)))),0)</f>
        <v>0</v>
      </c>
      <c r="I20" s="21">
        <f>IF(OR($E18="M",$E18="W"),IF($D19="u60",I18*IF(OR(AND(I18&lt;100, $E18="W"), AND(I18&lt;400,$E18="M")),0.07,0.035),IF($D19="60-69",I18*0.025*IF(OR(AND(I18&lt;100, $E18="W"), AND(I18&lt;400,$E18="M")),1,0),IF($D19="70+",I18*0,I18*IF(OR(AND(I18&lt;100, $E18="W"), AND(I18&lt;400,$E18="M")),0.07,0.035)))),0)</f>
        <v>0</v>
      </c>
      <c r="J20" s="21">
        <f>IF(OR($E18="M",$E18="W"),IF($D19="u60",J18*IF(OR(AND(J18&lt;100, $E18="W"), AND(J18&lt;400,$E18="M")),0.07,0.035),IF($D19="60-69",J18*0.025*IF(OR(AND(J18&lt;100, $E18="W"), AND(J18&lt;400,$E18="M")),1,0),IF($D19="70+",J18*0,J18*IF(OR(AND(J18&lt;100, $E18="W"), AND(J18&lt;400,$E18="M")),0.07,0.035)))),0)</f>
        <v>0</v>
      </c>
      <c r="K20" s="21">
        <f t="shared" si="0"/>
        <v>0</v>
      </c>
      <c r="L20" s="21">
        <f>SUM(K19:K20)</f>
        <v>0</v>
      </c>
      <c r="M20" s="63"/>
      <c r="N20" s="70"/>
      <c r="O20" s="71"/>
    </row>
    <row r="21" spans="1:15" ht="14.4" thickTop="1" x14ac:dyDescent="0.25">
      <c r="A21" s="14"/>
      <c r="B21" s="15"/>
      <c r="C21" s="16"/>
      <c r="D21" s="16"/>
      <c r="E21" s="36" t="s">
        <v>21</v>
      </c>
      <c r="F21" s="37"/>
      <c r="G21" s="37"/>
      <c r="H21" s="37"/>
      <c r="I21" s="37"/>
      <c r="J21" s="37"/>
      <c r="K21" s="17">
        <f t="shared" si="0"/>
        <v>0</v>
      </c>
      <c r="L21" s="17">
        <f>IF(D22="70+",0,K21)</f>
        <v>0</v>
      </c>
      <c r="M21" s="61">
        <f>COUNTIF(F21:J21,"&gt;0")</f>
        <v>0</v>
      </c>
      <c r="N21" s="66"/>
      <c r="O21" s="67"/>
    </row>
    <row r="22" spans="1:15" ht="13.8" x14ac:dyDescent="0.25">
      <c r="A22" s="29"/>
      <c r="B22" s="30"/>
      <c r="C22" s="31"/>
      <c r="D22" s="31"/>
      <c r="E22" s="36"/>
      <c r="F22" s="17">
        <f>IF(OR($E21="M",$E21="W"),IF($D22="u60",F21*0.035*IF(OR(AND(F21&lt;100, $E21="W"), AND(F21&lt;400,$E21="M")),0,1),IF($D22="60-69",F21*0.025*IF(OR(AND(F21&lt;100, $E21="W"), AND(F21&lt;400,$E21="M")),0,1),IF($D22="70+",F21*0*IF(OR(AND(F21&lt;100, $E21="W"), AND(F21&lt;400,$E21="M")),0,1),F21*0.035*IF(OR(AND(F21&lt;100, $E21="W"), AND(F21&lt;400,$E21="M")),0,1)))),0)</f>
        <v>0</v>
      </c>
      <c r="G22" s="17">
        <f>IF(OR($E21="M",$E21="W"),IF($D22="u60",G21*0.035*IF(OR(AND(G21&lt;100, $E21="W"), AND(G21&lt;400,$E21="M")),0,1),IF($D22="60-69",G21*0.025*IF(OR(AND(G21&lt;100, $E21="W"), AND(G21&lt;400,$E21="M")),0,1),IF($D22="70+",G21*0*IF(OR(AND(G21&lt;100, $E21="W"), AND(G21&lt;400,$E21="M")),0,1),G21*0.035*IF(OR(AND(G21&lt;100, $E21="W"), AND(G21&lt;400,$E21="M")),0,1)))),0)</f>
        <v>0</v>
      </c>
      <c r="H22" s="17">
        <f>IF(OR($E21="M",$E21="W"),IF($D22="u60",H21*0.035*IF(OR(AND(H21&lt;100, $E21="W"), AND(H21&lt;400,$E21="M")),0,1),IF($D22="60-69",H21*0.025*IF(OR(AND(H21&lt;100, $E21="W"), AND(H21&lt;400,$E21="M")),0,1),IF($D22="70+",H21*0*IF(OR(AND(H21&lt;100, $E21="W"), AND(H21&lt;400,$E21="M")),0,1),H21*0.035*IF(OR(AND(H21&lt;100, $E21="W"), AND(H21&lt;400,$E21="M")),0,1)))),0)</f>
        <v>0</v>
      </c>
      <c r="I22" s="17">
        <f>IF(OR($E21="M",$E21="W"),IF($D22="u60",I21*0.035*IF(OR(AND(I21&lt;100, $E21="W"), AND(I21&lt;400,$E21="M")),0,1),IF($D22="60-69",I21*0.025*IF(OR(AND(I21&lt;100, $E21="W"), AND(I21&lt;400,$E21="M")),0,1),IF($D22="70+",I21*0*IF(OR(AND(I21&lt;100, $E21="W"), AND(I21&lt;400,$E21="M")),0,1),I21*0.035*IF(OR(AND(I21&lt;100, $E21="W"), AND(I21&lt;400,$E21="M")),0,1)))),0)</f>
        <v>0</v>
      </c>
      <c r="J22" s="17">
        <f>IF(OR($E21="M",$E21="W"),IF($D22="u60",J21*0.035*IF(OR(AND(J21&lt;100, $E21="W"), AND(J21&lt;400,$E21="M")),0,1),IF($D22="60-69",J21*0.025*IF(OR(AND(J21&lt;100, $E21="W"), AND(J21&lt;400,$E21="M")),0,1),IF($D22="70+",J21*0*IF(OR(AND(J21&lt;100, $E21="W"), AND(J21&lt;400,$E21="M")),0,1),J21*0.035*IF(OR(AND(J21&lt;100, $E21="W"), AND(J21&lt;400,$E21="M")),0,1)))),0)</f>
        <v>0</v>
      </c>
      <c r="K22" s="17">
        <f t="shared" si="0"/>
        <v>0</v>
      </c>
      <c r="L22" s="17"/>
      <c r="M22" s="62"/>
      <c r="N22" s="68"/>
      <c r="O22" s="69"/>
    </row>
    <row r="23" spans="1:15" ht="14.4" thickBot="1" x14ac:dyDescent="0.3">
      <c r="A23" s="18"/>
      <c r="B23" s="19"/>
      <c r="C23" s="20"/>
      <c r="D23" s="20"/>
      <c r="E23" s="36"/>
      <c r="F23" s="21">
        <f>IF(OR($E21="M",$E21="W"),IF($D22="u60",F21*IF(OR(AND(F21&lt;100, $E21="W"), AND(F21&lt;400,$E21="M")),0.07,0.035),IF($D22="60-69",F21*0.025*IF(OR(AND(F21&lt;100, $E21="W"), AND(F21&lt;400,$E21="M")),1,0),IF($D22="70+",F21*0,F21*IF(OR(AND(F21&lt;100, $E21="W"), AND(F21&lt;400,$E21="M")),0.07,0.035)))),0)</f>
        <v>0</v>
      </c>
      <c r="G23" s="21">
        <f>IF(OR($E21="M",$E21="W"),IF($D22="u60",G21*IF(OR(AND(G21&lt;100, $E21="W"), AND(G21&lt;400,$E21="M")),0.07,0.035),IF($D22="60-69",G21*0.025*IF(OR(AND(G21&lt;100, $E21="W"), AND(G21&lt;400,$E21="M")),1,0),IF($D22="70+",G21*0,G21*IF(OR(AND(G21&lt;100, $E21="W"), AND(G21&lt;400,$E21="M")),0.07,0.035)))),0)</f>
        <v>0</v>
      </c>
      <c r="H23" s="21">
        <f>IF(OR($E21="M",$E21="W"),IF($D22="u60",H21*IF(OR(AND(H21&lt;100, $E21="W"), AND(H21&lt;400,$E21="M")),0.07,0.035),IF($D22="60-69",H21*0.025*IF(OR(AND(H21&lt;100, $E21="W"), AND(H21&lt;400,$E21="M")),1,0),IF($D22="70+",H21*0,H21*IF(OR(AND(H21&lt;100, $E21="W"), AND(H21&lt;400,$E21="M")),0.07,0.035)))),0)</f>
        <v>0</v>
      </c>
      <c r="I23" s="21">
        <f>IF(OR($E21="M",$E21="W"),IF($D22="u60",I21*IF(OR(AND(I21&lt;100, $E21="W"), AND(I21&lt;400,$E21="M")),0.07,0.035),IF($D22="60-69",I21*0.025*IF(OR(AND(I21&lt;100, $E21="W"), AND(I21&lt;400,$E21="M")),1,0),IF($D22="70+",I21*0,I21*IF(OR(AND(I21&lt;100, $E21="W"), AND(I21&lt;400,$E21="M")),0.07,0.035)))),0)</f>
        <v>0</v>
      </c>
      <c r="J23" s="21">
        <f>IF(OR($E21="M",$E21="W"),IF($D22="u60",J21*IF(OR(AND(J21&lt;100, $E21="W"), AND(J21&lt;400,$E21="M")),0.07,0.035),IF($D22="60-69",J21*0.025*IF(OR(AND(J21&lt;100, $E21="W"), AND(J21&lt;400,$E21="M")),1,0),IF($D22="70+",J21*0,J21*IF(OR(AND(J21&lt;100, $E21="W"), AND(J21&lt;400,$E21="M")),0.07,0.035)))),0)</f>
        <v>0</v>
      </c>
      <c r="K23" s="21">
        <f t="shared" si="0"/>
        <v>0</v>
      </c>
      <c r="L23" s="21">
        <f>SUM(K22:K23)</f>
        <v>0</v>
      </c>
      <c r="M23" s="63"/>
      <c r="N23" s="70"/>
      <c r="O23" s="71"/>
    </row>
    <row r="24" spans="1:15" ht="14.4" thickTop="1" x14ac:dyDescent="0.25">
      <c r="A24" s="14"/>
      <c r="B24" s="15"/>
      <c r="C24" s="16"/>
      <c r="D24" s="16"/>
      <c r="E24" s="36" t="s">
        <v>21</v>
      </c>
      <c r="F24" s="37"/>
      <c r="G24" s="37"/>
      <c r="H24" s="37"/>
      <c r="I24" s="37"/>
      <c r="J24" s="37"/>
      <c r="K24" s="17">
        <f t="shared" si="0"/>
        <v>0</v>
      </c>
      <c r="L24" s="17">
        <f>IF(D25="70+",0,K24)</f>
        <v>0</v>
      </c>
      <c r="M24" s="61">
        <f>COUNTIF(F24:J24,"&gt;0")</f>
        <v>0</v>
      </c>
      <c r="N24" s="66"/>
      <c r="O24" s="67"/>
    </row>
    <row r="25" spans="1:15" ht="13.8" x14ac:dyDescent="0.25">
      <c r="A25" s="29"/>
      <c r="B25" s="30"/>
      <c r="C25" s="31"/>
      <c r="D25" s="31"/>
      <c r="E25" s="36"/>
      <c r="F25" s="17">
        <f>IF(OR($E24="M",$E24="W"),IF($D25="u60",F24*0.035*IF(OR(AND(F24&lt;100, $E24="W"), AND(F24&lt;400,$E24="M")),0,1),IF($D25="60-69",F24*0.025*IF(OR(AND(F24&lt;100, $E24="W"), AND(F24&lt;400,$E24="M")),0,1),IF($D25="70+",F24*0*IF(OR(AND(F24&lt;100, $E24="W"), AND(F24&lt;400,$E24="M")),0,1),F24*0.035*IF(OR(AND(F24&lt;100, $E24="W"), AND(F24&lt;400,$E24="M")),0,1)))),0)</f>
        <v>0</v>
      </c>
      <c r="G25" s="17">
        <f>IF(OR($E24="M",$E24="W"),IF($D25="u60",G24*0.035*IF(OR(AND(G24&lt;100, $E24="W"), AND(G24&lt;400,$E24="M")),0,1),IF($D25="60-69",G24*0.025*IF(OR(AND(G24&lt;100, $E24="W"), AND(G24&lt;400,$E24="M")),0,1),IF($D25="70+",G24*0*IF(OR(AND(G24&lt;100, $E24="W"), AND(G24&lt;400,$E24="M")),0,1),G24*0.035*IF(OR(AND(G24&lt;100, $E24="W"), AND(G24&lt;400,$E24="M")),0,1)))),0)</f>
        <v>0</v>
      </c>
      <c r="H25" s="17">
        <f>IF(OR($E24="M",$E24="W"),IF($D25="u60",H24*0.035*IF(OR(AND(H24&lt;100, $E24="W"), AND(H24&lt;400,$E24="M")),0,1),IF($D25="60-69",H24*0.025*IF(OR(AND(H24&lt;100, $E24="W"), AND(H24&lt;400,$E24="M")),0,1),IF($D25="70+",H24*0*IF(OR(AND(H24&lt;100, $E24="W"), AND(H24&lt;400,$E24="M")),0,1),H24*0.035*IF(OR(AND(H24&lt;100, $E24="W"), AND(H24&lt;400,$E24="M")),0,1)))),0)</f>
        <v>0</v>
      </c>
      <c r="I25" s="17">
        <f>IF(OR($E24="M",$E24="W"),IF($D25="u60",I24*0.035*IF(OR(AND(I24&lt;100, $E24="W"), AND(I24&lt;400,$E24="M")),0,1),IF($D25="60-69",I24*0.025*IF(OR(AND(I24&lt;100, $E24="W"), AND(I24&lt;400,$E24="M")),0,1),IF($D25="70+",I24*0*IF(OR(AND(I24&lt;100, $E24="W"), AND(I24&lt;400,$E24="M")),0,1),I24*0.035*IF(OR(AND(I24&lt;100, $E24="W"), AND(I24&lt;400,$E24="M")),0,1)))),0)</f>
        <v>0</v>
      </c>
      <c r="J25" s="17">
        <f>IF(OR($E24="M",$E24="W"),IF($D25="u60",J24*0.035*IF(OR(AND(J24&lt;100, $E24="W"), AND(J24&lt;400,$E24="M")),0,1),IF($D25="60-69",J24*0.025*IF(OR(AND(J24&lt;100, $E24="W"), AND(J24&lt;400,$E24="M")),0,1),IF($D25="70+",J24*0*IF(OR(AND(J24&lt;100, $E24="W"), AND(J24&lt;400,$E24="M")),0,1),J24*0.035*IF(OR(AND(J24&lt;100, $E24="W"), AND(J24&lt;400,$E24="M")),0,1)))),0)</f>
        <v>0</v>
      </c>
      <c r="K25" s="17">
        <f t="shared" si="0"/>
        <v>0</v>
      </c>
      <c r="L25" s="17"/>
      <c r="M25" s="62"/>
      <c r="N25" s="68"/>
      <c r="O25" s="69"/>
    </row>
    <row r="26" spans="1:15" ht="14.4" thickBot="1" x14ac:dyDescent="0.3">
      <c r="A26" s="18"/>
      <c r="B26" s="19"/>
      <c r="C26" s="20"/>
      <c r="D26" s="20"/>
      <c r="E26" s="36"/>
      <c r="F26" s="21">
        <f>IF(OR($E24="M",$E24="W"),IF($D25="u60",F24*IF(OR(AND(F24&lt;100, $E24="W"), AND(F24&lt;400,$E24="M")),0.07,0.035),IF($D25="60-69",F24*0.025*IF(OR(AND(F24&lt;100, $E24="W"), AND(F24&lt;400,$E24="M")),1,0),IF($D25="70+",F24*0,F24*IF(OR(AND(F24&lt;100, $E24="W"), AND(F24&lt;400,$E24="M")),0.07,0.035)))),0)</f>
        <v>0</v>
      </c>
      <c r="G26" s="21">
        <f>IF(OR($E24="M",$E24="W"),IF($D25="u60",G24*IF(OR(AND(G24&lt;100, $E24="W"), AND(G24&lt;400,$E24="M")),0.07,0.035),IF($D25="60-69",G24*0.025*IF(OR(AND(G24&lt;100, $E24="W"), AND(G24&lt;400,$E24="M")),1,0),IF($D25="70+",G24*0,G24*IF(OR(AND(G24&lt;100, $E24="W"), AND(G24&lt;400,$E24="M")),0.07,0.035)))),0)</f>
        <v>0</v>
      </c>
      <c r="H26" s="21">
        <f>IF(OR($E24="M",$E24="W"),IF($D25="u60",H24*IF(OR(AND(H24&lt;100, $E24="W"), AND(H24&lt;400,$E24="M")),0.07,0.035),IF($D25="60-69",H24*0.025*IF(OR(AND(H24&lt;100, $E24="W"), AND(H24&lt;400,$E24="M")),1,0),IF($D25="70+",H24*0,H24*IF(OR(AND(H24&lt;100, $E24="W"), AND(H24&lt;400,$E24="M")),0.07,0.035)))),0)</f>
        <v>0</v>
      </c>
      <c r="I26" s="21">
        <f>IF(OR($E24="M",$E24="W"),IF($D25="u60",I24*IF(OR(AND(I24&lt;100, $E24="W"), AND(I24&lt;400,$E24="M")),0.07,0.035),IF($D25="60-69",I24*0.025*IF(OR(AND(I24&lt;100, $E24="W"), AND(I24&lt;400,$E24="M")),1,0),IF($D25="70+",I24*0,I24*IF(OR(AND(I24&lt;100, $E24="W"), AND(I24&lt;400,$E24="M")),0.07,0.035)))),0)</f>
        <v>0</v>
      </c>
      <c r="J26" s="21">
        <f>IF(OR($E24="M",$E24="W"),IF($D25="u60",J24*IF(OR(AND(J24&lt;100, $E24="W"), AND(J24&lt;400,$E24="M")),0.07,0.035),IF($D25="60-69",J24*0.025*IF(OR(AND(J24&lt;100, $E24="W"), AND(J24&lt;400,$E24="M")),1,0),IF($D25="70+",J24*0,J24*IF(OR(AND(J24&lt;100, $E24="W"), AND(J24&lt;400,$E24="M")),0.07,0.035)))),0)</f>
        <v>0</v>
      </c>
      <c r="K26" s="21">
        <f t="shared" si="0"/>
        <v>0</v>
      </c>
      <c r="L26" s="21">
        <f>SUM(K25:K26)</f>
        <v>0</v>
      </c>
      <c r="M26" s="63"/>
      <c r="N26" s="70"/>
      <c r="O26" s="71"/>
    </row>
    <row r="27" spans="1:15" ht="14.4" thickTop="1" x14ac:dyDescent="0.25">
      <c r="A27" s="14"/>
      <c r="B27" s="15"/>
      <c r="C27" s="16"/>
      <c r="D27" s="16"/>
      <c r="E27" s="36" t="s">
        <v>21</v>
      </c>
      <c r="F27" s="37"/>
      <c r="G27" s="37"/>
      <c r="H27" s="37"/>
      <c r="I27" s="37"/>
      <c r="J27" s="37"/>
      <c r="K27" s="17">
        <f t="shared" si="0"/>
        <v>0</v>
      </c>
      <c r="L27" s="17">
        <f>IF(D28="70+",0,K27)</f>
        <v>0</v>
      </c>
      <c r="M27" s="61">
        <f>COUNTIF(F27:J27,"&gt;0")</f>
        <v>0</v>
      </c>
      <c r="N27" s="66"/>
      <c r="O27" s="67"/>
    </row>
    <row r="28" spans="1:15" ht="13.8" x14ac:dyDescent="0.25">
      <c r="A28" s="29"/>
      <c r="B28" s="30"/>
      <c r="C28" s="31"/>
      <c r="D28" s="31"/>
      <c r="E28" s="36"/>
      <c r="F28" s="17">
        <f>IF(OR($E27="M",$E27="W"),IF($D28="u60",F27*0.035*IF(OR(AND(F27&lt;100, $E27="W"), AND(F27&lt;400,$E27="M")),0,1),IF($D28="60-69",F27*0.025*IF(OR(AND(F27&lt;100, $E27="W"), AND(F27&lt;400,$E27="M")),0,1),IF($D28="70+",F27*0*IF(OR(AND(F27&lt;100, $E27="W"), AND(F27&lt;400,$E27="M")),0,1),F27*0.035*IF(OR(AND(F27&lt;100, $E27="W"), AND(F27&lt;400,$E27="M")),0,1)))),0)</f>
        <v>0</v>
      </c>
      <c r="G28" s="17">
        <f>IF(OR($E27="M",$E27="W"),IF($D28="u60",G27*0.035*IF(OR(AND(G27&lt;100, $E27="W"), AND(G27&lt;400,$E27="M")),0,1),IF($D28="60-69",G27*0.025*IF(OR(AND(G27&lt;100, $E27="W"), AND(G27&lt;400,$E27="M")),0,1),IF($D28="70+",G27*0*IF(OR(AND(G27&lt;100, $E27="W"), AND(G27&lt;400,$E27="M")),0,1),G27*0.035*IF(OR(AND(G27&lt;100, $E27="W"), AND(G27&lt;400,$E27="M")),0,1)))),0)</f>
        <v>0</v>
      </c>
      <c r="H28" s="17">
        <f>IF(OR($E27="M",$E27="W"),IF($D28="u60",H27*0.035*IF(OR(AND(H27&lt;100, $E27="W"), AND(H27&lt;400,$E27="M")),0,1),IF($D28="60-69",H27*0.025*IF(OR(AND(H27&lt;100, $E27="W"), AND(H27&lt;400,$E27="M")),0,1),IF($D28="70+",H27*0*IF(OR(AND(H27&lt;100, $E27="W"), AND(H27&lt;400,$E27="M")),0,1),H27*0.035*IF(OR(AND(H27&lt;100, $E27="W"), AND(H27&lt;400,$E27="M")),0,1)))),0)</f>
        <v>0</v>
      </c>
      <c r="I28" s="17">
        <f>IF(OR($E27="M",$E27="W"),IF($D28="u60",I27*0.035*IF(OR(AND(I27&lt;100, $E27="W"), AND(I27&lt;400,$E27="M")),0,1),IF($D28="60-69",I27*0.025*IF(OR(AND(I27&lt;100, $E27="W"), AND(I27&lt;400,$E27="M")),0,1),IF($D28="70+",I27*0*IF(OR(AND(I27&lt;100, $E27="W"), AND(I27&lt;400,$E27="M")),0,1),I27*0.035*IF(OR(AND(I27&lt;100, $E27="W"), AND(I27&lt;400,$E27="M")),0,1)))),0)</f>
        <v>0</v>
      </c>
      <c r="J28" s="17">
        <f>IF(OR($E27="M",$E27="W"),IF($D28="u60",J27*0.035*IF(OR(AND(J27&lt;100, $E27="W"), AND(J27&lt;400,$E27="M")),0,1),IF($D28="60-69",J27*0.025*IF(OR(AND(J27&lt;100, $E27="W"), AND(J27&lt;400,$E27="M")),0,1),IF($D28="70+",J27*0*IF(OR(AND(J27&lt;100, $E27="W"), AND(J27&lt;400,$E27="M")),0,1),J27*0.035*IF(OR(AND(J27&lt;100, $E27="W"), AND(J27&lt;400,$E27="M")),0,1)))),0)</f>
        <v>0</v>
      </c>
      <c r="K28" s="17">
        <f t="shared" si="0"/>
        <v>0</v>
      </c>
      <c r="L28" s="17"/>
      <c r="M28" s="62"/>
      <c r="N28" s="68"/>
      <c r="O28" s="69"/>
    </row>
    <row r="29" spans="1:15" ht="14.4" thickBot="1" x14ac:dyDescent="0.3">
      <c r="A29" s="18"/>
      <c r="B29" s="19"/>
      <c r="C29" s="20"/>
      <c r="D29" s="20"/>
      <c r="E29" s="36"/>
      <c r="F29" s="21">
        <f>IF(OR($E27="M",$E27="W"),IF($D28="u60",F27*IF(OR(AND(F27&lt;100, $E27="W"), AND(F27&lt;400,$E27="M")),0.07,0.035),IF($D28="60-69",F27*0.025*IF(OR(AND(F27&lt;100, $E27="W"), AND(F27&lt;400,$E27="M")),1,0),IF($D28="70+",F27*0,F27*IF(OR(AND(F27&lt;100, $E27="W"), AND(F27&lt;400,$E27="M")),0.07,0.035)))),0)</f>
        <v>0</v>
      </c>
      <c r="G29" s="21">
        <f>IF(OR($E27="M",$E27="W"),IF($D28="u60",G27*IF(OR(AND(G27&lt;100, $E27="W"), AND(G27&lt;400,$E27="M")),0.07,0.035),IF($D28="60-69",G27*0.025*IF(OR(AND(G27&lt;100, $E27="W"), AND(G27&lt;400,$E27="M")),1,0),IF($D28="70+",G27*0,G27*IF(OR(AND(G27&lt;100, $E27="W"), AND(G27&lt;400,$E27="M")),0.07,0.035)))),0)</f>
        <v>0</v>
      </c>
      <c r="H29" s="21">
        <f>IF(OR($E27="M",$E27="W"),IF($D28="u60",H27*IF(OR(AND(H27&lt;100, $E27="W"), AND(H27&lt;400,$E27="M")),0.07,0.035),IF($D28="60-69",H27*0.025*IF(OR(AND(H27&lt;100, $E27="W"), AND(H27&lt;400,$E27="M")),1,0),IF($D28="70+",H27*0,H27*IF(OR(AND(H27&lt;100, $E27="W"), AND(H27&lt;400,$E27="M")),0.07,0.035)))),0)</f>
        <v>0</v>
      </c>
      <c r="I29" s="21">
        <f>IF(OR($E27="M",$E27="W"),IF($D28="u60",I27*IF(OR(AND(I27&lt;100, $E27="W"), AND(I27&lt;400,$E27="M")),0.07,0.035),IF($D28="60-69",I27*0.025*IF(OR(AND(I27&lt;100, $E27="W"), AND(I27&lt;400,$E27="M")),1,0),IF($D28="70+",I27*0,I27*IF(OR(AND(I27&lt;100, $E27="W"), AND(I27&lt;400,$E27="M")),0.07,0.035)))),0)</f>
        <v>0</v>
      </c>
      <c r="J29" s="21">
        <f>IF(OR($E27="M",$E27="W"),IF($D28="u60",J27*IF(OR(AND(J27&lt;100, $E27="W"), AND(J27&lt;400,$E27="M")),0.07,0.035),IF($D28="60-69",J27*0.025*IF(OR(AND(J27&lt;100, $E27="W"), AND(J27&lt;400,$E27="M")),1,0),IF($D28="70+",J27*0,J27*IF(OR(AND(J27&lt;100, $E27="W"), AND(J27&lt;400,$E27="M")),0.07,0.035)))),0)</f>
        <v>0</v>
      </c>
      <c r="K29" s="21">
        <f t="shared" si="0"/>
        <v>0</v>
      </c>
      <c r="L29" s="21">
        <f>SUM(K28:K29)</f>
        <v>0</v>
      </c>
      <c r="M29" s="63"/>
      <c r="N29" s="70"/>
      <c r="O29" s="71"/>
    </row>
    <row r="30" spans="1:15" ht="14.4" thickTop="1" x14ac:dyDescent="0.25">
      <c r="A30" s="14"/>
      <c r="B30" s="15"/>
      <c r="C30" s="16"/>
      <c r="D30" s="16"/>
      <c r="E30" s="36" t="s">
        <v>21</v>
      </c>
      <c r="F30" s="37"/>
      <c r="G30" s="37"/>
      <c r="H30" s="37"/>
      <c r="I30" s="37"/>
      <c r="J30" s="37"/>
      <c r="K30" s="17">
        <f t="shared" si="0"/>
        <v>0</v>
      </c>
      <c r="L30" s="17">
        <f>IF(D31="70+",0,K30)</f>
        <v>0</v>
      </c>
      <c r="M30" s="61">
        <f>COUNTIF(F30:J30,"&gt;0")</f>
        <v>0</v>
      </c>
      <c r="N30" s="66"/>
      <c r="O30" s="67"/>
    </row>
    <row r="31" spans="1:15" ht="13.8" x14ac:dyDescent="0.25">
      <c r="A31" s="29"/>
      <c r="B31" s="30"/>
      <c r="C31" s="31"/>
      <c r="D31" s="31"/>
      <c r="E31" s="36"/>
      <c r="F31" s="17">
        <f>IF(OR($E30="M",$E30="W"),IF($D31="u60",F30*0.035*IF(OR(AND(F30&lt;100, $E30="W"), AND(F30&lt;400,$E30="M")),0,1),IF($D31="60-69",F30*0.025*IF(OR(AND(F30&lt;100, $E30="W"), AND(F30&lt;400,$E30="M")),0,1),IF($D31="70+",F30*0*IF(OR(AND(F30&lt;100, $E30="W"), AND(F30&lt;400,$E30="M")),0,1),F30*0.035*IF(OR(AND(F30&lt;100, $E30="W"), AND(F30&lt;400,$E30="M")),0,1)))),0)</f>
        <v>0</v>
      </c>
      <c r="G31" s="17">
        <f>IF(OR($E30="M",$E30="W"),IF($D31="u60",G30*0.035*IF(OR(AND(G30&lt;100, $E30="W"), AND(G30&lt;400,$E30="M")),0,1),IF($D31="60-69",G30*0.025*IF(OR(AND(G30&lt;100, $E30="W"), AND(G30&lt;400,$E30="M")),0,1),IF($D31="70+",G30*0*IF(OR(AND(G30&lt;100, $E30="W"), AND(G30&lt;400,$E30="M")),0,1),G30*0.035*IF(OR(AND(G30&lt;100, $E30="W"), AND(G30&lt;400,$E30="M")),0,1)))),0)</f>
        <v>0</v>
      </c>
      <c r="H31" s="17">
        <f>IF(OR($E30="M",$E30="W"),IF($D31="u60",H30*0.035*IF(OR(AND(H30&lt;100, $E30="W"), AND(H30&lt;400,$E30="M")),0,1),IF($D31="60-69",H30*0.025*IF(OR(AND(H30&lt;100, $E30="W"), AND(H30&lt;400,$E30="M")),0,1),IF($D31="70+",H30*0*IF(OR(AND(H30&lt;100, $E30="W"), AND(H30&lt;400,$E30="M")),0,1),H30*0.035*IF(OR(AND(H30&lt;100, $E30="W"), AND(H30&lt;400,$E30="M")),0,1)))),0)</f>
        <v>0</v>
      </c>
      <c r="I31" s="17">
        <f>IF(OR($E30="M",$E30="W"),IF($D31="u60",I30*0.035*IF(OR(AND(I30&lt;100, $E30="W"), AND(I30&lt;400,$E30="M")),0,1),IF($D31="60-69",I30*0.025*IF(OR(AND(I30&lt;100, $E30="W"), AND(I30&lt;400,$E30="M")),0,1),IF($D31="70+",I30*0*IF(OR(AND(I30&lt;100, $E30="W"), AND(I30&lt;400,$E30="M")),0,1),I30*0.035*IF(OR(AND(I30&lt;100, $E30="W"), AND(I30&lt;400,$E30="M")),0,1)))),0)</f>
        <v>0</v>
      </c>
      <c r="J31" s="17">
        <f>IF(OR($E30="M",$E30="W"),IF($D31="u60",J30*0.035*IF(OR(AND(J30&lt;100, $E30="W"), AND(J30&lt;400,$E30="M")),0,1),IF($D31="60-69",J30*0.025*IF(OR(AND(J30&lt;100, $E30="W"), AND(J30&lt;400,$E30="M")),0,1),IF($D31="70+",J30*0*IF(OR(AND(J30&lt;100, $E30="W"), AND(J30&lt;400,$E30="M")),0,1),J30*0.035*IF(OR(AND(J30&lt;100, $E30="W"), AND(J30&lt;400,$E30="M")),0,1)))),0)</f>
        <v>0</v>
      </c>
      <c r="K31" s="17">
        <f t="shared" si="0"/>
        <v>0</v>
      </c>
      <c r="L31" s="17"/>
      <c r="M31" s="62"/>
      <c r="N31" s="68"/>
      <c r="O31" s="69"/>
    </row>
    <row r="32" spans="1:15" ht="14.4" thickBot="1" x14ac:dyDescent="0.3">
      <c r="A32" s="18"/>
      <c r="B32" s="19"/>
      <c r="C32" s="20"/>
      <c r="D32" s="20"/>
      <c r="E32" s="36"/>
      <c r="F32" s="21">
        <f>IF(OR($E30="M",$E30="W"),IF($D31="u60",F30*IF(OR(AND(F30&lt;100, $E30="W"), AND(F30&lt;400,$E30="M")),0.07,0.035),IF($D31="60-69",F30*0.025*IF(OR(AND(F30&lt;100, $E30="W"), AND(F30&lt;400,$E30="M")),1,0),IF($D31="70+",F30*0,F30*IF(OR(AND(F30&lt;100, $E30="W"), AND(F30&lt;400,$E30="M")),0.07,0.035)))),0)</f>
        <v>0</v>
      </c>
      <c r="G32" s="21">
        <f>IF(OR($E30="M",$E30="W"),IF($D31="u60",G30*IF(OR(AND(G30&lt;100, $E30="W"), AND(G30&lt;400,$E30="M")),0.07,0.035),IF($D31="60-69",G30*0.025*IF(OR(AND(G30&lt;100, $E30="W"), AND(G30&lt;400,$E30="M")),1,0),IF($D31="70+",G30*0,G30*IF(OR(AND(G30&lt;100, $E30="W"), AND(G30&lt;400,$E30="M")),0.07,0.035)))),0)</f>
        <v>0</v>
      </c>
      <c r="H32" s="21">
        <f>IF(OR($E30="M",$E30="W"),IF($D31="u60",H30*IF(OR(AND(H30&lt;100, $E30="W"), AND(H30&lt;400,$E30="M")),0.07,0.035),IF($D31="60-69",H30*0.025*IF(OR(AND(H30&lt;100, $E30="W"), AND(H30&lt;400,$E30="M")),1,0),IF($D31="70+",H30*0,H30*IF(OR(AND(H30&lt;100, $E30="W"), AND(H30&lt;400,$E30="M")),0.07,0.035)))),0)</f>
        <v>0</v>
      </c>
      <c r="I32" s="21">
        <f>IF(OR($E30="M",$E30="W"),IF($D31="u60",I30*IF(OR(AND(I30&lt;100, $E30="W"), AND(I30&lt;400,$E30="M")),0.07,0.035),IF($D31="60-69",I30*0.025*IF(OR(AND(I30&lt;100, $E30="W"), AND(I30&lt;400,$E30="M")),1,0),IF($D31="70+",I30*0,I30*IF(OR(AND(I30&lt;100, $E30="W"), AND(I30&lt;400,$E30="M")),0.07,0.035)))),0)</f>
        <v>0</v>
      </c>
      <c r="J32" s="21">
        <f>IF(OR($E30="M",$E30="W"),IF($D31="u60",J30*IF(OR(AND(J30&lt;100, $E30="W"), AND(J30&lt;400,$E30="M")),0.07,0.035),IF($D31="60-69",J30*0.025*IF(OR(AND(J30&lt;100, $E30="W"), AND(J30&lt;400,$E30="M")),1,0),IF($D31="70+",J30*0,J30*IF(OR(AND(J30&lt;100, $E30="W"), AND(J30&lt;400,$E30="M")),0.07,0.035)))),0)</f>
        <v>0</v>
      </c>
      <c r="K32" s="21">
        <f t="shared" si="0"/>
        <v>0</v>
      </c>
      <c r="L32" s="21">
        <f>SUM(K31:K32)</f>
        <v>0</v>
      </c>
      <c r="M32" s="63"/>
      <c r="N32" s="70"/>
      <c r="O32" s="71"/>
    </row>
    <row r="33" spans="1:15" ht="14.4" thickTop="1" x14ac:dyDescent="0.25">
      <c r="A33" s="22"/>
      <c r="B33" s="22"/>
      <c r="C33" s="22"/>
      <c r="D33" s="22"/>
      <c r="E33" s="22"/>
      <c r="F33" s="22"/>
      <c r="G33" s="77" t="s">
        <v>13</v>
      </c>
      <c r="H33" s="77"/>
      <c r="I33" s="28" t="s">
        <v>18</v>
      </c>
      <c r="J33" s="58">
        <f>Page13!J33 + COUNTA(B10,B13,B16,B19,B22,B26,B25,B26,B28,B31)</f>
        <v>0</v>
      </c>
      <c r="K33" s="27">
        <f>Page13!K33 + K9+K12+K15+K18+K21+K24+K27+K30</f>
        <v>0</v>
      </c>
      <c r="L33" s="24">
        <f>SUM(L9,L12,L15,L18,L21,L24,L27,L30)</f>
        <v>0</v>
      </c>
      <c r="M33" s="22" t="s">
        <v>12</v>
      </c>
      <c r="N33" s="25"/>
    </row>
    <row r="34" spans="1:15" ht="13.8" x14ac:dyDescent="0.25">
      <c r="A34" s="22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3">
        <f>Page13!L34 +L11+L14+L17+L20+L23+L26+L29+L32</f>
        <v>0</v>
      </c>
      <c r="M34" s="22" t="s">
        <v>50</v>
      </c>
      <c r="N34" s="26"/>
    </row>
    <row r="35" spans="1:15" ht="13.8" x14ac:dyDescent="0.25">
      <c r="A35" s="22"/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</row>
    <row r="36" spans="1:15" ht="13.8" x14ac:dyDescent="0.25">
      <c r="A36" s="72" t="s">
        <v>65</v>
      </c>
      <c r="B36" s="72"/>
      <c r="C36" s="73"/>
      <c r="D36" s="73"/>
      <c r="E36" s="73"/>
      <c r="F36" s="73"/>
      <c r="G36" s="73"/>
      <c r="H36" s="54" t="s">
        <v>66</v>
      </c>
      <c r="I36" s="73"/>
      <c r="J36" s="73"/>
      <c r="K36" s="73"/>
      <c r="L36" s="73"/>
      <c r="M36" s="22"/>
      <c r="N36" s="22"/>
      <c r="O36" s="22"/>
    </row>
    <row r="37" spans="1:15" ht="13.8" x14ac:dyDescent="0.25">
      <c r="A37" s="22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</row>
  </sheetData>
  <sheetProtection algorithmName="SHA-512" hashValue="1eDWrFDEoxJazhFJKfYT50FVwfLHCJw/FawgKN4AI7bfJupB4GuCqUdp5IuELUulqeRtkyId+0HbmJL9FjTXTw==" saltValue="FRM7FQkRemqOPGaFitR3WQ==" spinCount="100000" sheet="1" objects="1" scenarios="1" selectLockedCells="1"/>
  <mergeCells count="35">
    <mergeCell ref="G1:I1"/>
    <mergeCell ref="AY1:AZ1"/>
    <mergeCell ref="G2:I2"/>
    <mergeCell ref="I4:K4"/>
    <mergeCell ref="C5:F5"/>
    <mergeCell ref="G5:H5"/>
    <mergeCell ref="N19:O19"/>
    <mergeCell ref="A6:O6"/>
    <mergeCell ref="N9:O9"/>
    <mergeCell ref="N10:O10"/>
    <mergeCell ref="N11:O11"/>
    <mergeCell ref="N12:O12"/>
    <mergeCell ref="N13:O13"/>
    <mergeCell ref="N14:O14"/>
    <mergeCell ref="N15:O15"/>
    <mergeCell ref="N16:O16"/>
    <mergeCell ref="N17:O17"/>
    <mergeCell ref="N18:O18"/>
    <mergeCell ref="N31:O31"/>
    <mergeCell ref="N20:O20"/>
    <mergeCell ref="N21:O21"/>
    <mergeCell ref="N22:O22"/>
    <mergeCell ref="N23:O23"/>
    <mergeCell ref="N24:O24"/>
    <mergeCell ref="N25:O25"/>
    <mergeCell ref="N26:O26"/>
    <mergeCell ref="N27:O27"/>
    <mergeCell ref="N28:O28"/>
    <mergeCell ref="N29:O29"/>
    <mergeCell ref="N30:O30"/>
    <mergeCell ref="N32:O32"/>
    <mergeCell ref="G33:H33"/>
    <mergeCell ref="A36:B36"/>
    <mergeCell ref="C36:G36"/>
    <mergeCell ref="I36:L36"/>
  </mergeCells>
  <dataValidations count="5">
    <dataValidation allowBlank="1" showInputMessage="1" showErrorMessage="1" errorTitle="Age Group" error="Please enter U60 if Employee is less than 60 years old. Or Enter B67 if he/she is between 60 and 70 years old. Or Enter 70+ if he/she is 70 years or over" promptTitle="Age Group" sqref="E10:E11 E13:E14 E16:E17 E19:E20 E22:E23 E25:E26 E28:E29 E31:E32" xr:uid="{BB3600AB-5B39-48CA-A436-DFA5AB2C665D}"/>
    <dataValidation type="list" allowBlank="1" showInputMessage="1" showErrorMessage="1" errorTitle="Age Group" error="Please enter U60 if Employee is less than 60 years old. Or Enter B67 if he/she is between 60 and 70 years old. Or Enter 70+ if he/she is 70 years or over" promptTitle="Age Group" sqref="D10 D28 D25 D22 D19 D16 D13 D31" xr:uid="{14716874-F5AE-4391-A0E6-95D328A75E62}">
      <formula1>$AY$2:$AY$4</formula1>
    </dataValidation>
    <dataValidation type="list" allowBlank="1" showInputMessage="1" showErrorMessage="1" sqref="E9 E12 E15 E18 E21 E24 E27 E30" xr:uid="{B716744E-E468-45D8-9A64-ED8FE37212ED}">
      <formula1>$P$3:$P$4</formula1>
    </dataValidation>
    <dataValidation type="list" allowBlank="1" showInputMessage="1" showErrorMessage="1" errorTitle="Sex" error="Please enter M for male of F for female" promptTitle="Sex" sqref="C19 C28 C22 C25" xr:uid="{F50524B5-DE66-4282-A8EC-D09BFCA9C610}">
      <formula1>$P$1:$P$2</formula1>
    </dataValidation>
    <dataValidation type="list" allowBlank="1" showInputMessage="1" showErrorMessage="1" errorTitle="Sex" error="Please enter M for male or F for female" promptTitle="Sex" sqref="C13 C31 C10 C16" xr:uid="{3234C2AC-2A6D-49AE-B690-C7E7E098C68A}">
      <formula1>$P$1:$P$2</formula1>
    </dataValidation>
  </dataValidations>
  <pageMargins left="0.5" right="0.5" top="0.25" bottom="0.25" header="0.5" footer="0.5"/>
  <pageSetup paperSize="5" scale="92" orientation="landscape" r:id="rId1"/>
  <headerFooter alignWithMargins="0">
    <oddFooter>&amp;L
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8065" r:id="rId4" name="Drop Down 1">
              <controlPr defaultSize="0" autoLine="0" autoPict="0">
                <anchor moveWithCells="1">
                  <from>
                    <xdr:col>8</xdr:col>
                    <xdr:colOff>937260</xdr:colOff>
                    <xdr:row>4</xdr:row>
                    <xdr:rowOff>7620</xdr:rowOff>
                  </from>
                  <to>
                    <xdr:col>10</xdr:col>
                    <xdr:colOff>220980</xdr:colOff>
                    <xdr:row>5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C9044B-9EA1-4F70-93E0-DDAF87C37B57}">
  <sheetPr>
    <pageSetUpPr fitToPage="1"/>
  </sheetPr>
  <dimension ref="A1:BA37"/>
  <sheetViews>
    <sheetView zoomScale="86" zoomScaleNormal="86" workbookViewId="0">
      <selection activeCell="C36" sqref="C36:G36"/>
    </sheetView>
  </sheetViews>
  <sheetFormatPr defaultRowHeight="13.2" x14ac:dyDescent="0.25"/>
  <cols>
    <col min="1" max="1" width="14.5546875" customWidth="1"/>
    <col min="2" max="2" width="25.6640625" customWidth="1"/>
    <col min="3" max="3" width="4.33203125" customWidth="1"/>
    <col min="4" max="4" width="8.6640625" customWidth="1"/>
    <col min="5" max="5" width="3.6640625" customWidth="1"/>
    <col min="6" max="10" width="14.109375" customWidth="1"/>
    <col min="11" max="11" width="16.109375" bestFit="1" customWidth="1"/>
    <col min="12" max="12" width="19.5546875" customWidth="1"/>
    <col min="13" max="14" width="3.6640625" customWidth="1"/>
    <col min="15" max="15" width="16.88671875" customWidth="1"/>
    <col min="16" max="16" width="6.6640625" hidden="1" customWidth="1"/>
    <col min="49" max="49" width="15.6640625" bestFit="1" customWidth="1"/>
    <col min="50" max="50" width="14.88671875" bestFit="1" customWidth="1"/>
    <col min="51" max="51" width="8.88671875" customWidth="1"/>
    <col min="52" max="52" width="17.109375" bestFit="1" customWidth="1"/>
  </cols>
  <sheetData>
    <row r="1" spans="1:53" ht="15.6" x14ac:dyDescent="0.3">
      <c r="A1" s="1"/>
      <c r="B1" s="2"/>
      <c r="F1" s="2"/>
      <c r="G1" s="75" t="s">
        <v>0</v>
      </c>
      <c r="H1" s="75"/>
      <c r="I1" s="75"/>
      <c r="L1" s="4" t="s">
        <v>15</v>
      </c>
      <c r="M1" s="4"/>
      <c r="N1" s="4"/>
      <c r="O1" s="2"/>
      <c r="P1" s="40" t="s">
        <v>21</v>
      </c>
      <c r="AW1" s="45" t="s">
        <v>40</v>
      </c>
      <c r="AX1" s="45" t="s">
        <v>41</v>
      </c>
      <c r="AY1" s="74" t="s">
        <v>43</v>
      </c>
      <c r="AZ1" s="74"/>
      <c r="BA1" s="45" t="s">
        <v>59</v>
      </c>
    </row>
    <row r="2" spans="1:53" ht="15.6" x14ac:dyDescent="0.3">
      <c r="A2" s="2"/>
      <c r="B2" s="2"/>
      <c r="F2" s="2"/>
      <c r="G2" s="74" t="s">
        <v>1</v>
      </c>
      <c r="H2" s="74"/>
      <c r="I2" s="74"/>
      <c r="L2" s="32"/>
      <c r="M2" s="5"/>
      <c r="O2" s="3" t="s">
        <v>89</v>
      </c>
      <c r="P2" s="38" t="s">
        <v>20</v>
      </c>
      <c r="AW2" s="45" t="s">
        <v>14</v>
      </c>
      <c r="AX2" s="49">
        <f>EOMONTH(G5,-1)+1</f>
        <v>45839</v>
      </c>
      <c r="AY2" s="53" t="s">
        <v>47</v>
      </c>
      <c r="AZ2" s="45" t="s">
        <v>44</v>
      </c>
      <c r="BA2">
        <f>WEEKNUM(G5,12)-WEEKNUM(DATE(YEAR(G5),MONTH(G5),1),12)+1</f>
        <v>5</v>
      </c>
    </row>
    <row r="3" spans="1:53" ht="15.6" x14ac:dyDescent="0.3">
      <c r="A3" s="2"/>
      <c r="B3" s="2"/>
      <c r="F3" s="3" t="s">
        <v>6</v>
      </c>
      <c r="G3" s="33"/>
      <c r="H3" s="33"/>
      <c r="I3" s="34"/>
      <c r="J3" s="2"/>
      <c r="L3" s="2"/>
      <c r="M3" s="2"/>
      <c r="O3" s="2"/>
      <c r="P3" s="39" t="s">
        <v>22</v>
      </c>
      <c r="AW3" s="45" t="s">
        <v>35</v>
      </c>
      <c r="AY3" s="45" t="s">
        <v>62</v>
      </c>
      <c r="AZ3" s="45" t="s">
        <v>45</v>
      </c>
    </row>
    <row r="4" spans="1:53" ht="15" x14ac:dyDescent="0.25">
      <c r="A4" s="2"/>
      <c r="B4" s="2"/>
      <c r="F4" s="3" t="s">
        <v>2</v>
      </c>
      <c r="G4" s="35"/>
      <c r="H4" s="3" t="s">
        <v>3</v>
      </c>
      <c r="I4" s="80"/>
      <c r="J4" s="80"/>
      <c r="K4" s="80"/>
      <c r="L4" s="2"/>
      <c r="M4" s="2"/>
      <c r="N4" s="2"/>
      <c r="O4" s="2"/>
      <c r="P4" s="39" t="s">
        <v>21</v>
      </c>
      <c r="AW4" s="45" t="s">
        <v>36</v>
      </c>
      <c r="AY4" s="45" t="s">
        <v>48</v>
      </c>
      <c r="AZ4" s="45" t="s">
        <v>46</v>
      </c>
    </row>
    <row r="5" spans="1:53" ht="15.6" x14ac:dyDescent="0.3">
      <c r="A5" s="2"/>
      <c r="B5" s="2"/>
      <c r="C5" s="76" t="s">
        <v>4</v>
      </c>
      <c r="D5" s="76"/>
      <c r="E5" s="76"/>
      <c r="F5" s="76"/>
      <c r="G5" s="78">
        <v>45869</v>
      </c>
      <c r="H5" s="79"/>
      <c r="I5" s="55" t="s">
        <v>14</v>
      </c>
      <c r="J5" s="51">
        <v>7</v>
      </c>
      <c r="K5" s="50"/>
      <c r="L5" s="2"/>
      <c r="M5" s="2"/>
      <c r="N5" s="2"/>
      <c r="O5" s="2"/>
      <c r="R5" s="45"/>
      <c r="AW5" s="45" t="s">
        <v>37</v>
      </c>
    </row>
    <row r="6" spans="1:53" ht="18" customHeight="1" x14ac:dyDescent="0.25">
      <c r="A6" s="74" t="s">
        <v>5</v>
      </c>
      <c r="B6" s="74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AW6" s="45" t="s">
        <v>38</v>
      </c>
    </row>
    <row r="7" spans="1:53" ht="13.8" x14ac:dyDescent="0.25">
      <c r="A7" s="6"/>
      <c r="B7" s="6"/>
      <c r="C7" s="6"/>
      <c r="D7" s="52"/>
      <c r="E7" s="41" t="s">
        <v>22</v>
      </c>
      <c r="F7" s="7" t="s">
        <v>14</v>
      </c>
      <c r="G7" s="8" t="s">
        <v>14</v>
      </c>
      <c r="H7" s="8" t="s">
        <v>14</v>
      </c>
      <c r="I7" s="8" t="s">
        <v>14</v>
      </c>
      <c r="J7" s="9" t="s">
        <v>14</v>
      </c>
      <c r="K7" s="6" t="s">
        <v>16</v>
      </c>
      <c r="L7" s="10" t="s">
        <v>49</v>
      </c>
      <c r="M7" s="43" t="s">
        <v>19</v>
      </c>
      <c r="N7" s="60"/>
      <c r="O7" s="52"/>
      <c r="AW7" s="45" t="s">
        <v>39</v>
      </c>
    </row>
    <row r="8" spans="1:53" ht="14.4" thickBot="1" x14ac:dyDescent="0.3">
      <c r="A8" s="11" t="s">
        <v>7</v>
      </c>
      <c r="B8" s="12" t="s">
        <v>10</v>
      </c>
      <c r="C8" s="12" t="s">
        <v>8</v>
      </c>
      <c r="D8" s="12" t="s">
        <v>42</v>
      </c>
      <c r="E8" s="42" t="s">
        <v>21</v>
      </c>
      <c r="F8" s="46">
        <f>IF(WEEKDAY(AX2)&gt;J5-1,AX2+7-(WEEKDAY(AX2)-(J5-1)),IF(WEEKDAY(AX2)&lt;J5-1,AX2 + (J5-1) - WEEKDAY(AX2),AX2))</f>
        <v>45842</v>
      </c>
      <c r="G8" s="47">
        <f>F8+7</f>
        <v>45849</v>
      </c>
      <c r="H8" s="47">
        <f>G8+7</f>
        <v>45856</v>
      </c>
      <c r="I8" s="47">
        <f>H8+7</f>
        <v>45863</v>
      </c>
      <c r="J8" s="48" t="str">
        <f>IF(MONTH(I8+7)=MONTH(G5),I8+7,"")</f>
        <v/>
      </c>
      <c r="K8" s="12" t="s">
        <v>11</v>
      </c>
      <c r="L8" s="13" t="s">
        <v>17</v>
      </c>
      <c r="M8" s="44" t="s">
        <v>79</v>
      </c>
      <c r="N8" s="64" t="s">
        <v>9</v>
      </c>
      <c r="O8" s="59"/>
      <c r="AW8" s="45" t="s">
        <v>33</v>
      </c>
    </row>
    <row r="9" spans="1:53" ht="14.4" thickTop="1" x14ac:dyDescent="0.25">
      <c r="A9" s="14"/>
      <c r="B9" s="15"/>
      <c r="C9" s="16"/>
      <c r="D9" s="16"/>
      <c r="E9" s="36" t="s">
        <v>21</v>
      </c>
      <c r="F9" s="37"/>
      <c r="G9" s="37"/>
      <c r="H9" s="37"/>
      <c r="I9" s="37"/>
      <c r="J9" s="37"/>
      <c r="K9" s="17">
        <f t="shared" ref="K9:K32" si="0">SUM(F9:J9)</f>
        <v>0</v>
      </c>
      <c r="L9" s="17">
        <f>IF(D10="70+",0,K9)</f>
        <v>0</v>
      </c>
      <c r="M9" s="61">
        <f>COUNTIF(F9:J9,"&gt;0")</f>
        <v>0</v>
      </c>
      <c r="N9" s="66"/>
      <c r="O9" s="67"/>
      <c r="AW9" s="45" t="s">
        <v>34</v>
      </c>
    </row>
    <row r="10" spans="1:53" ht="13.8" x14ac:dyDescent="0.25">
      <c r="A10" s="29"/>
      <c r="B10" s="30"/>
      <c r="C10" s="31"/>
      <c r="D10" s="31"/>
      <c r="E10" s="36"/>
      <c r="F10" s="17">
        <f>IF(OR($E9="M",$E9="W"),IF($D10="u60",F9*0.035*IF(OR(AND(F9&lt;100, $E9="W"), AND(F9&lt;400,$E9="M")),0,1),IF($D10="60-69",F9*0.025*IF(OR(AND(F9&lt;100, $E9="W"), AND(F9&lt;400,$E9="M")),0,1),IF($D10="70+",F9*0*IF(OR(AND(F9&lt;100, $E9="W"), AND(F9&lt;400,$E9="M")),0,1),F9*0.035*IF(OR(AND(F9&lt;100, $E9="W"), AND(F9&lt;400,$E9="M")),0,1)))),0)</f>
        <v>0</v>
      </c>
      <c r="G10" s="17">
        <f>IF(OR($E9="M",$E9="W"),IF($D10="u60",G9*0.035*IF(OR(AND(G9&lt;100, $E9="W"), AND(G9&lt;400,$E9="M")),0,1),IF($D10="60-69",G9*0.025*IF(OR(AND(G9&lt;100, $E9="W"), AND(G9&lt;400,$E9="M")),0,1),IF($D10="70+",G9*0*IF(OR(AND(G9&lt;100, $E9="W"), AND(G9&lt;400,$E9="M")),0,1),G9*0.035*IF(OR(AND(G9&lt;100, $E9="W"), AND(G9&lt;400,$E9="M")),0,1)))),0)</f>
        <v>0</v>
      </c>
      <c r="H10" s="17">
        <f>IF(OR($E9="M",$E9="W"),IF($D10="u60",H9*0.035*IF(OR(AND(H9&lt;100, $E9="W"), AND(H9&lt;400,$E9="M")),0,1),IF($D10="60-69",H9*0.025*IF(OR(AND(H9&lt;100, $E9="W"), AND(H9&lt;400,$E9="M")),0,1),IF($D10="70+",H9*0*IF(OR(AND(H9&lt;100, $E9="W"), AND(H9&lt;400,$E9="M")),0,1),H9*0.035*IF(OR(AND(H9&lt;100, $E9="W"), AND(H9&lt;400,$E9="M")),0,1)))),0)</f>
        <v>0</v>
      </c>
      <c r="I10" s="17">
        <f>IF(OR($E9="M",$E9="W"),IF($D10="u60",I9*0.035*IF(OR(AND(I9&lt;100, $E9="W"), AND(I9&lt;400,$E9="M")),0,1),IF($D10="60-69",I9*0.025*IF(OR(AND(I9&lt;100, $E9="W"), AND(I9&lt;400,$E9="M")),0,1),IF($D10="70+",I9*0*IF(OR(AND(I9&lt;100, $E9="W"), AND(I9&lt;400,$E9="M")),0,1),I9*0.035*IF(OR(AND(I9&lt;100, $E9="W"), AND(I9&lt;400,$E9="M")),0,1)))),0)</f>
        <v>0</v>
      </c>
      <c r="J10" s="17">
        <f>IF(OR($E9="M",$E9="W"),IF($D10="u60",J9*0.035*IF(OR(AND(J9&lt;100, $E9="W"), AND(J9&lt;400,$E9="M")),0,1),IF($D10="60-69",J9*0.025*IF(OR(AND(J9&lt;100, $E9="W"), AND(J9&lt;400,$E9="M")),0,1),IF($D10="70+",J9*0*IF(OR(AND(J9&lt;100, $E9="W"), AND(J9&lt;400,$E9="M")),0,1),J9*0.035*IF(OR(AND(J9&lt;100, $E9="W"), AND(J9&lt;400,$E9="M")),0,1)))),0)</f>
        <v>0</v>
      </c>
      <c r="K10" s="17">
        <f t="shared" si="0"/>
        <v>0</v>
      </c>
      <c r="L10" s="17"/>
      <c r="M10" s="62"/>
      <c r="N10" s="68"/>
      <c r="O10" s="69"/>
      <c r="T10" s="45"/>
    </row>
    <row r="11" spans="1:53" ht="14.4" thickBot="1" x14ac:dyDescent="0.3">
      <c r="A11" s="18"/>
      <c r="B11" s="19"/>
      <c r="C11" s="20"/>
      <c r="D11" s="20"/>
      <c r="E11" s="36"/>
      <c r="F11" s="21">
        <f>IF(OR($E9="M",$E9="W"),IF($D10="u60",F9*IF(OR(AND(F9&lt;100, $E9="W"), AND(F9&lt;400,$E9="M")),0.07,0.035),IF($D10="60-69",F9*0.025*IF(OR(AND(F9&lt;100, $E9="W"), AND(F9&lt;400,$E9="M")),1,0),IF($D10="70+",F9*0,F9*IF(OR(AND(F9&lt;100, $E9="W"), AND(F9&lt;400,$E9="M")),0.07,0.035)))),0)</f>
        <v>0</v>
      </c>
      <c r="G11" s="21">
        <f>IF(OR($E9="M",$E9="W"),IF($D10="u60",G9*IF(OR(AND(G9&lt;100, $E9="W"), AND(G9&lt;400,$E9="M")),0.07,0.035),IF($D10="60-69",G9*0.025*IF(OR(AND(G9&lt;100, $E9="W"), AND(G9&lt;400,$E9="M")),1,0),IF($D10="70+",G9*0,G9*IF(OR(AND(G9&lt;100, $E9="W"), AND(G9&lt;400,$E9="M")),0.07,0.035)))),0)</f>
        <v>0</v>
      </c>
      <c r="H11" s="21">
        <f>IF(OR($E9="M",$E9="W"),IF($D10="u60",H9*IF(OR(AND(H9&lt;100, $E9="W"), AND(H9&lt;400,$E9="M")),0.07,0.035),IF($D10="60-69",H9*0.025*IF(OR(AND(H9&lt;100, $E9="W"), AND(H9&lt;400,$E9="M")),1,0),IF($D10="70+",H9*0,H9*IF(OR(AND(H9&lt;100, $E9="W"), AND(H9&lt;400,$E9="M")),0.07,0.035)))),0)</f>
        <v>0</v>
      </c>
      <c r="I11" s="21">
        <f>IF(OR($E9="M",$E9="W"),IF($D10="u60",I9*IF(OR(AND(I9&lt;100, $E9="W"), AND(I9&lt;400,$E9="M")),0.07,0.035),IF($D10="60-69",I9*0.025*IF(OR(AND(I9&lt;100, $E9="W"), AND(I9&lt;400,$E9="M")),1,0),IF($D10="70+",I9*0,I9*IF(OR(AND(I9&lt;100, $E9="W"), AND(I9&lt;400,$E9="M")),0.07,0.035)))),0)</f>
        <v>0</v>
      </c>
      <c r="J11" s="21">
        <f>IF(OR($E9="M",$E9="W"),IF($D10="u60",J9*IF(OR(AND(J9&lt;100, $E9="W"), AND(J9&lt;400,$E9="M")),0.07,0.035),IF($D10="60-69",J9*0.025*IF(OR(AND(J9&lt;100, $E9="W"), AND(J9&lt;400,$E9="M")),1,0),IF($D10="70+",J9*0,J9*IF(OR(AND(J9&lt;100, $E9="W"), AND(J9&lt;400,$E9="M")),0.07,0.035)))),0)</f>
        <v>0</v>
      </c>
      <c r="K11" s="21">
        <f t="shared" si="0"/>
        <v>0</v>
      </c>
      <c r="L11" s="21">
        <f>SUM(K10:K11)</f>
        <v>0</v>
      </c>
      <c r="M11" s="63"/>
      <c r="N11" s="70"/>
      <c r="O11" s="71"/>
    </row>
    <row r="12" spans="1:53" ht="14.4" thickTop="1" x14ac:dyDescent="0.25">
      <c r="A12" s="14"/>
      <c r="B12" s="15"/>
      <c r="C12" s="16"/>
      <c r="D12" s="16"/>
      <c r="E12" s="36" t="s">
        <v>21</v>
      </c>
      <c r="F12" s="37"/>
      <c r="G12" s="37"/>
      <c r="H12" s="37"/>
      <c r="I12" s="37"/>
      <c r="J12" s="37"/>
      <c r="K12" s="17">
        <f t="shared" si="0"/>
        <v>0</v>
      </c>
      <c r="L12" s="17">
        <f>IF(D13="70+",0,K12)</f>
        <v>0</v>
      </c>
      <c r="M12" s="61">
        <f>COUNTIF(F12:J12,"&gt;0")</f>
        <v>0</v>
      </c>
      <c r="N12" s="66"/>
      <c r="O12" s="67"/>
    </row>
    <row r="13" spans="1:53" ht="13.8" x14ac:dyDescent="0.25">
      <c r="A13" s="29"/>
      <c r="B13" s="30"/>
      <c r="C13" s="31"/>
      <c r="D13" s="31"/>
      <c r="E13" s="36"/>
      <c r="F13" s="17">
        <f>IF(OR($E12="M",$E12="W"),IF($D13="u60",F12*0.035*IF(OR(AND(F12&lt;100, $E12="W"), AND(F12&lt;400,$E12="M")),0,1),IF($D13="60-69",F12*0.025*IF(OR(AND(F12&lt;100, $E12="W"), AND(F12&lt;400,$E12="M")),0,1),IF($D13="70+",F12*0*IF(OR(AND(F12&lt;100, $E12="W"), AND(F12&lt;400,$E12="M")),0,1),F12*0.035*IF(OR(AND(F12&lt;100, $E12="W"), AND(F12&lt;400,$E12="M")),0,1)))),0)</f>
        <v>0</v>
      </c>
      <c r="G13" s="17">
        <f>IF(OR($E12="M",$E12="W"),IF($D13="u60",G12*0.035*IF(OR(AND(G12&lt;100, $E12="W"), AND(G12&lt;400,$E12="M")),0,1),IF($D13="60-69",G12*0.025*IF(OR(AND(G12&lt;100, $E12="W"), AND(G12&lt;400,$E12="M")),0,1),IF($D13="70+",G12*0*IF(OR(AND(G12&lt;100, $E12="W"), AND(G12&lt;400,$E12="M")),0,1),G12*0.035*IF(OR(AND(G12&lt;100, $E12="W"), AND(G12&lt;400,$E12="M")),0,1)))),0)</f>
        <v>0</v>
      </c>
      <c r="H13" s="17">
        <f>IF(OR($E12="M",$E12="W"),IF($D13="u60",H12*0.035*IF(OR(AND(H12&lt;100, $E12="W"), AND(H12&lt;400,$E12="M")),0,1),IF($D13="60-69",H12*0.025*IF(OR(AND(H12&lt;100, $E12="W"), AND(H12&lt;400,$E12="M")),0,1),IF($D13="70+",H12*0*IF(OR(AND(H12&lt;100, $E12="W"), AND(H12&lt;400,$E12="M")),0,1),H12*0.035*IF(OR(AND(H12&lt;100, $E12="W"), AND(H12&lt;400,$E12="M")),0,1)))),0)</f>
        <v>0</v>
      </c>
      <c r="I13" s="17">
        <f>IF(OR($E12="M",$E12="W"),IF($D13="u60",I12*0.035*IF(OR(AND(I12&lt;100, $E12="W"), AND(I12&lt;400,$E12="M")),0,1),IF($D13="60-69",I12*0.025*IF(OR(AND(I12&lt;100, $E12="W"), AND(I12&lt;400,$E12="M")),0,1),IF($D13="70+",I12*0*IF(OR(AND(I12&lt;100, $E12="W"), AND(I12&lt;400,$E12="M")),0,1),I12*0.035*IF(OR(AND(I12&lt;100, $E12="W"), AND(I12&lt;400,$E12="M")),0,1)))),0)</f>
        <v>0</v>
      </c>
      <c r="J13" s="17">
        <f>IF(OR($E12="M",$E12="W"),IF($D13="u60",J12*0.035*IF(OR(AND(J12&lt;100, $E12="W"), AND(J12&lt;400,$E12="M")),0,1),IF($D13="60-69",J12*0.025*IF(OR(AND(J12&lt;100, $E12="W"), AND(J12&lt;400,$E12="M")),0,1),IF($D13="70+",J12*0*IF(OR(AND(J12&lt;100, $E12="W"), AND(J12&lt;400,$E12="M")),0,1),J12*0.035*IF(OR(AND(J12&lt;100, $E12="W"), AND(J12&lt;400,$E12="M")),0,1)))),0)</f>
        <v>0</v>
      </c>
      <c r="K13" s="17">
        <f t="shared" si="0"/>
        <v>0</v>
      </c>
      <c r="L13" s="17"/>
      <c r="M13" s="62"/>
      <c r="N13" s="68"/>
      <c r="O13" s="69"/>
    </row>
    <row r="14" spans="1:53" ht="14.4" thickBot="1" x14ac:dyDescent="0.3">
      <c r="A14" s="18"/>
      <c r="B14" s="19"/>
      <c r="C14" s="20"/>
      <c r="D14" s="20"/>
      <c r="E14" s="36"/>
      <c r="F14" s="21">
        <f>IF(OR($E12="M",$E12="W"),IF($D13="u60",F12*IF(OR(AND(F12&lt;100, $E12="W"), AND(F12&lt;400,$E12="M")),0.07,0.035),IF($D13="60-69",F12*0.025*IF(OR(AND(F12&lt;100, $E12="W"), AND(F12&lt;400,$E12="M")),1,0),IF($D13="70+",F12*0,F12*IF(OR(AND(F12&lt;100, $E12="W"), AND(F12&lt;400,$E12="M")),0.07,0.035)))),0)</f>
        <v>0</v>
      </c>
      <c r="G14" s="21">
        <f>IF(OR($E12="M",$E12="W"),IF($D13="u60",G12*IF(OR(AND(G12&lt;100, $E12="W"), AND(G12&lt;400,$E12="M")),0.07,0.035),IF($D13="60-69",G12*0.025*IF(OR(AND(G12&lt;100, $E12="W"), AND(G12&lt;400,$E12="M")),1,0),IF($D13="70+",G12*0,G12*IF(OR(AND(G12&lt;100, $E12="W"), AND(G12&lt;400,$E12="M")),0.07,0.035)))),0)</f>
        <v>0</v>
      </c>
      <c r="H14" s="21">
        <f>IF(OR($E12="M",$E12="W"),IF($D13="u60",H12*IF(OR(AND(H12&lt;100, $E12="W"), AND(H12&lt;400,$E12="M")),0.07,0.035),IF($D13="60-69",H12*0.025*IF(OR(AND(H12&lt;100, $E12="W"), AND(H12&lt;400,$E12="M")),1,0),IF($D13="70+",H12*0,H12*IF(OR(AND(H12&lt;100, $E12="W"), AND(H12&lt;400,$E12="M")),0.07,0.035)))),0)</f>
        <v>0</v>
      </c>
      <c r="I14" s="21">
        <f>IF(OR($E12="M",$E12="W"),IF($D13="u60",I12*IF(OR(AND(I12&lt;100, $E12="W"), AND(I12&lt;400,$E12="M")),0.07,0.035),IF($D13="60-69",I12*0.025*IF(OR(AND(I12&lt;100, $E12="W"), AND(I12&lt;400,$E12="M")),1,0),IF($D13="70+",I12*0,I12*IF(OR(AND(I12&lt;100, $E12="W"), AND(I12&lt;400,$E12="M")),0.07,0.035)))),0)</f>
        <v>0</v>
      </c>
      <c r="J14" s="21">
        <f>IF(OR($E12="M",$E12="W"),IF($D13="u60",J12*IF(OR(AND(J12&lt;100, $E12="W"), AND(J12&lt;400,$E12="M")),0.07,0.035),IF($D13="60-69",J12*0.025*IF(OR(AND(J12&lt;100, $E12="W"), AND(J12&lt;400,$E12="M")),1,0),IF($D13="70+",J12*0,J12*IF(OR(AND(J12&lt;100, $E12="W"), AND(J12&lt;400,$E12="M")),0.07,0.035)))),0)</f>
        <v>0</v>
      </c>
      <c r="K14" s="21">
        <f t="shared" si="0"/>
        <v>0</v>
      </c>
      <c r="L14" s="21">
        <f>SUM(K13:K14)</f>
        <v>0</v>
      </c>
      <c r="M14" s="63"/>
      <c r="N14" s="70"/>
      <c r="O14" s="71"/>
    </row>
    <row r="15" spans="1:53" ht="14.4" thickTop="1" x14ac:dyDescent="0.25">
      <c r="A15" s="14"/>
      <c r="B15" s="15"/>
      <c r="C15" s="16"/>
      <c r="D15" s="16"/>
      <c r="E15" s="36" t="s">
        <v>21</v>
      </c>
      <c r="F15" s="37"/>
      <c r="G15" s="37"/>
      <c r="H15" s="37"/>
      <c r="I15" s="37"/>
      <c r="J15" s="37"/>
      <c r="K15" s="17">
        <f t="shared" si="0"/>
        <v>0</v>
      </c>
      <c r="L15" s="17">
        <f>IF(D16="70+",0,K15)</f>
        <v>0</v>
      </c>
      <c r="M15" s="61">
        <f>COUNTIF(F15:J15,"&gt;0")</f>
        <v>0</v>
      </c>
      <c r="N15" s="66"/>
      <c r="O15" s="67"/>
    </row>
    <row r="16" spans="1:53" ht="13.8" x14ac:dyDescent="0.25">
      <c r="A16" s="29"/>
      <c r="B16" s="30"/>
      <c r="C16" s="31"/>
      <c r="D16" s="31"/>
      <c r="E16" s="36"/>
      <c r="F16" s="17">
        <f>IF(OR($E15="M",$E15="W"),IF($D16="u60",F15*0.035*IF(OR(AND(F15&lt;100, $E15="W"), AND(F15&lt;400,$E15="M")),0,1),IF($D16="60-69",F15*0.025*IF(OR(AND(F15&lt;100, $E15="W"), AND(F15&lt;400,$E15="M")),0,1),IF($D16="70+",F15*0*IF(OR(AND(F15&lt;100, $E15="W"), AND(F15&lt;400,$E15="M")),0,1),F15*0.035*IF(OR(AND(F15&lt;100, $E15="W"), AND(F15&lt;400,$E15="M")),0,1)))),0)</f>
        <v>0</v>
      </c>
      <c r="G16" s="17">
        <f>IF(OR($E15="M",$E15="W"),IF($D16="u60",G15*0.035*IF(OR(AND(G15&lt;100, $E15="W"), AND(G15&lt;400,$E15="M")),0,1),IF($D16="60-69",G15*0.025*IF(OR(AND(G15&lt;100, $E15="W"), AND(G15&lt;400,$E15="M")),0,1),IF($D16="70+",G15*0*IF(OR(AND(G15&lt;100, $E15="W"), AND(G15&lt;400,$E15="M")),0,1),G15*0.035*IF(OR(AND(G15&lt;100, $E15="W"), AND(G15&lt;400,$E15="M")),0,1)))),0)</f>
        <v>0</v>
      </c>
      <c r="H16" s="17">
        <f>IF(OR($E15="M",$E15="W"),IF($D16="u60",H15*0.035*IF(OR(AND(H15&lt;100, $E15="W"), AND(H15&lt;400,$E15="M")),0,1),IF($D16="60-69",H15*0.025*IF(OR(AND(H15&lt;100, $E15="W"), AND(H15&lt;400,$E15="M")),0,1),IF($D16="70+",H15*0*IF(OR(AND(H15&lt;100, $E15="W"), AND(H15&lt;400,$E15="M")),0,1),H15*0.035*IF(OR(AND(H15&lt;100, $E15="W"), AND(H15&lt;400,$E15="M")),0,1)))),0)</f>
        <v>0</v>
      </c>
      <c r="I16" s="17">
        <f>IF(OR($E15="M",$E15="W"),IF($D16="u60",I15*0.035*IF(OR(AND(I15&lt;100, $E15="W"), AND(I15&lt;400,$E15="M")),0,1),IF($D16="60-69",I15*0.025*IF(OR(AND(I15&lt;100, $E15="W"), AND(I15&lt;400,$E15="M")),0,1),IF($D16="70+",I15*0*IF(OR(AND(I15&lt;100, $E15="W"), AND(I15&lt;400,$E15="M")),0,1),I15*0.035*IF(OR(AND(I15&lt;100, $E15="W"), AND(I15&lt;400,$E15="M")),0,1)))),0)</f>
        <v>0</v>
      </c>
      <c r="J16" s="17">
        <f>IF(OR($E15="M",$E15="W"),IF($D16="u60",J15*0.035*IF(OR(AND(J15&lt;100, $E15="W"), AND(J15&lt;400,$E15="M")),0,1),IF($D16="60-69",J15*0.025*IF(OR(AND(J15&lt;100, $E15="W"), AND(J15&lt;400,$E15="M")),0,1),IF($D16="70+",J15*0*IF(OR(AND(J15&lt;100, $E15="W"), AND(J15&lt;400,$E15="M")),0,1),J15*0.035*IF(OR(AND(J15&lt;100, $E15="W"), AND(J15&lt;400,$E15="M")),0,1)))),0)</f>
        <v>0</v>
      </c>
      <c r="K16" s="17">
        <f t="shared" si="0"/>
        <v>0</v>
      </c>
      <c r="L16" s="17"/>
      <c r="M16" s="62"/>
      <c r="N16" s="68"/>
      <c r="O16" s="69"/>
    </row>
    <row r="17" spans="1:15" ht="14.4" thickBot="1" x14ac:dyDescent="0.3">
      <c r="A17" s="18"/>
      <c r="B17" s="19"/>
      <c r="C17" s="20"/>
      <c r="D17" s="20"/>
      <c r="E17" s="36"/>
      <c r="F17" s="21">
        <f>IF(OR($E15="M",$E15="W"),IF($D16="u60",F15*IF(OR(AND(F15&lt;100, $E15="W"), AND(F15&lt;400,$E15="M")),0.07,0.035),IF($D16="60-69",F15*0.025*IF(OR(AND(F15&lt;100, $E15="W"), AND(F15&lt;400,$E15="M")),1,0),IF($D16="70+",F15*0,F15*IF(OR(AND(F15&lt;100, $E15="W"), AND(F15&lt;400,$E15="M")),0.07,0.035)))),0)</f>
        <v>0</v>
      </c>
      <c r="G17" s="21">
        <f>IF(OR($E15="M",$E15="W"),IF($D16="u60",G15*IF(OR(AND(G15&lt;100, $E15="W"), AND(G15&lt;400,$E15="M")),0.07,0.035),IF($D16="60-69",G15*0.025*IF(OR(AND(G15&lt;100, $E15="W"), AND(G15&lt;400,$E15="M")),1,0),IF($D16="70+",G15*0,G15*IF(OR(AND(G15&lt;100, $E15="W"), AND(G15&lt;400,$E15="M")),0.07,0.035)))),0)</f>
        <v>0</v>
      </c>
      <c r="H17" s="21">
        <f>IF(OR($E15="M",$E15="W"),IF($D16="u60",H15*IF(OR(AND(H15&lt;100, $E15="W"), AND(H15&lt;400,$E15="M")),0.07,0.035),IF($D16="60-69",H15*0.025*IF(OR(AND(H15&lt;100, $E15="W"), AND(H15&lt;400,$E15="M")),1,0),IF($D16="70+",H15*0,H15*IF(OR(AND(H15&lt;100, $E15="W"), AND(H15&lt;400,$E15="M")),0.07,0.035)))),0)</f>
        <v>0</v>
      </c>
      <c r="I17" s="21">
        <f>IF(OR($E15="M",$E15="W"),IF($D16="u60",I15*IF(OR(AND(I15&lt;100, $E15="W"), AND(I15&lt;400,$E15="M")),0.07,0.035),IF($D16="60-69",I15*0.025*IF(OR(AND(I15&lt;100, $E15="W"), AND(I15&lt;400,$E15="M")),1,0),IF($D16="70+",I15*0,I15*IF(OR(AND(I15&lt;100, $E15="W"), AND(I15&lt;400,$E15="M")),0.07,0.035)))),0)</f>
        <v>0</v>
      </c>
      <c r="J17" s="21">
        <f>IF(OR($E15="M",$E15="W"),IF($D16="u60",J15*IF(OR(AND(J15&lt;100, $E15="W"), AND(J15&lt;400,$E15="M")),0.07,0.035),IF($D16="60-69",J15*0.025*IF(OR(AND(J15&lt;100, $E15="W"), AND(J15&lt;400,$E15="M")),1,0),IF($D16="70+",J15*0,J15*IF(OR(AND(J15&lt;100, $E15="W"), AND(J15&lt;400,$E15="M")),0.07,0.035)))),0)</f>
        <v>0</v>
      </c>
      <c r="K17" s="21">
        <f t="shared" si="0"/>
        <v>0</v>
      </c>
      <c r="L17" s="21">
        <f>SUM(K16:K17)</f>
        <v>0</v>
      </c>
      <c r="M17" s="63"/>
      <c r="N17" s="70"/>
      <c r="O17" s="71"/>
    </row>
    <row r="18" spans="1:15" ht="14.4" thickTop="1" x14ac:dyDescent="0.25">
      <c r="A18" s="14"/>
      <c r="B18" s="15"/>
      <c r="C18" s="16"/>
      <c r="D18" s="16"/>
      <c r="E18" s="36" t="s">
        <v>21</v>
      </c>
      <c r="F18" s="37"/>
      <c r="G18" s="37"/>
      <c r="H18" s="37"/>
      <c r="I18" s="37"/>
      <c r="J18" s="37"/>
      <c r="K18" s="17">
        <f t="shared" si="0"/>
        <v>0</v>
      </c>
      <c r="L18" s="17">
        <f>IF(D19="70+",0,K18)</f>
        <v>0</v>
      </c>
      <c r="M18" s="61">
        <f>COUNTIF(F18:J18,"&gt;0")</f>
        <v>0</v>
      </c>
      <c r="N18" s="66"/>
      <c r="O18" s="67"/>
    </row>
    <row r="19" spans="1:15" ht="13.8" x14ac:dyDescent="0.25">
      <c r="A19" s="29"/>
      <c r="B19" s="30"/>
      <c r="C19" s="31"/>
      <c r="D19" s="31"/>
      <c r="E19" s="36"/>
      <c r="F19" s="17">
        <f>IF(OR($E18="M",$E18="W"),IF($D19="u60",F18*0.035*IF(OR(AND(F18&lt;100, $E18="W"), AND(F18&lt;400,$E18="M")),0,1),IF($D19="60-69",F18*0.025*IF(OR(AND(F18&lt;100, $E18="W"), AND(F18&lt;400,$E18="M")),0,1),IF($D19="70+",F18*0*IF(OR(AND(F18&lt;100, $E18="W"), AND(F18&lt;400,$E18="M")),0,1),F18*0.035*IF(OR(AND(F18&lt;100, $E18="W"), AND(F18&lt;400,$E18="M")),0,1)))),0)</f>
        <v>0</v>
      </c>
      <c r="G19" s="17">
        <f>IF(OR($E18="M",$E18="W"),IF($D19="u60",G18*0.035*IF(OR(AND(G18&lt;100, $E18="W"), AND(G18&lt;400,$E18="M")),0,1),IF($D19="60-69",G18*0.025*IF(OR(AND(G18&lt;100, $E18="W"), AND(G18&lt;400,$E18="M")),0,1),IF($D19="70+",G18*0*IF(OR(AND(G18&lt;100, $E18="W"), AND(G18&lt;400,$E18="M")),0,1),G18*0.035*IF(OR(AND(G18&lt;100, $E18="W"), AND(G18&lt;400,$E18="M")),0,1)))),0)</f>
        <v>0</v>
      </c>
      <c r="H19" s="17">
        <f>IF(OR($E18="M",$E18="W"),IF($D19="u60",H18*0.035*IF(OR(AND(H18&lt;100, $E18="W"), AND(H18&lt;400,$E18="M")),0,1),IF($D19="60-69",H18*0.025*IF(OR(AND(H18&lt;100, $E18="W"), AND(H18&lt;400,$E18="M")),0,1),IF($D19="70+",H18*0*IF(OR(AND(H18&lt;100, $E18="W"), AND(H18&lt;400,$E18="M")),0,1),H18*0.035*IF(OR(AND(H18&lt;100, $E18="W"), AND(H18&lt;400,$E18="M")),0,1)))),0)</f>
        <v>0</v>
      </c>
      <c r="I19" s="17">
        <f>IF(OR($E18="M",$E18="W"),IF($D19="u60",I18*0.035*IF(OR(AND(I18&lt;100, $E18="W"), AND(I18&lt;400,$E18="M")),0,1),IF($D19="60-69",I18*0.025*IF(OR(AND(I18&lt;100, $E18="W"), AND(I18&lt;400,$E18="M")),0,1),IF($D19="70+",I18*0*IF(OR(AND(I18&lt;100, $E18="W"), AND(I18&lt;400,$E18="M")),0,1),I18*0.035*IF(OR(AND(I18&lt;100, $E18="W"), AND(I18&lt;400,$E18="M")),0,1)))),0)</f>
        <v>0</v>
      </c>
      <c r="J19" s="17">
        <f>IF(OR($E18="M",$E18="W"),IF($D19="u60",J18*0.035*IF(OR(AND(J18&lt;100, $E18="W"), AND(J18&lt;400,$E18="M")),0,1),IF($D19="60-69",J18*0.025*IF(OR(AND(J18&lt;100, $E18="W"), AND(J18&lt;400,$E18="M")),0,1),IF($D19="70+",J18*0*IF(OR(AND(J18&lt;100, $E18="W"), AND(J18&lt;400,$E18="M")),0,1),J18*0.035*IF(OR(AND(J18&lt;100, $E18="W"), AND(J18&lt;400,$E18="M")),0,1)))),0)</f>
        <v>0</v>
      </c>
      <c r="K19" s="17">
        <f t="shared" si="0"/>
        <v>0</v>
      </c>
      <c r="L19" s="17"/>
      <c r="M19" s="62"/>
      <c r="N19" s="68"/>
      <c r="O19" s="69"/>
    </row>
    <row r="20" spans="1:15" ht="14.4" thickBot="1" x14ac:dyDescent="0.3">
      <c r="A20" s="18"/>
      <c r="B20" s="19"/>
      <c r="C20" s="20"/>
      <c r="D20" s="20"/>
      <c r="E20" s="36"/>
      <c r="F20" s="21">
        <f>IF(OR($E18="M",$E18="W"),IF($D19="u60",F18*IF(OR(AND(F18&lt;100, $E18="W"), AND(F18&lt;400,$E18="M")),0.07,0.035),IF($D19="60-69",F18*0.025*IF(OR(AND(F18&lt;100, $E18="W"), AND(F18&lt;400,$E18="M")),1,0),IF($D19="70+",F18*0,F18*IF(OR(AND(F18&lt;100, $E18="W"), AND(F18&lt;400,$E18="M")),0.07,0.035)))),0)</f>
        <v>0</v>
      </c>
      <c r="G20" s="21">
        <f>IF(OR($E18="M",$E18="W"),IF($D19="u60",G18*IF(OR(AND(G18&lt;100, $E18="W"), AND(G18&lt;400,$E18="M")),0.07,0.035),IF($D19="60-69",G18*0.025*IF(OR(AND(G18&lt;100, $E18="W"), AND(G18&lt;400,$E18="M")),1,0),IF($D19="70+",G18*0,G18*IF(OR(AND(G18&lt;100, $E18="W"), AND(G18&lt;400,$E18="M")),0.07,0.035)))),0)</f>
        <v>0</v>
      </c>
      <c r="H20" s="21">
        <f>IF(OR($E18="M",$E18="W"),IF($D19="u60",H18*IF(OR(AND(H18&lt;100, $E18="W"), AND(H18&lt;400,$E18="M")),0.07,0.035),IF($D19="60-69",H18*0.025*IF(OR(AND(H18&lt;100, $E18="W"), AND(H18&lt;400,$E18="M")),1,0),IF($D19="70+",H18*0,H18*IF(OR(AND(H18&lt;100, $E18="W"), AND(H18&lt;400,$E18="M")),0.07,0.035)))),0)</f>
        <v>0</v>
      </c>
      <c r="I20" s="21">
        <f>IF(OR($E18="M",$E18="W"),IF($D19="u60",I18*IF(OR(AND(I18&lt;100, $E18="W"), AND(I18&lt;400,$E18="M")),0.07,0.035),IF($D19="60-69",I18*0.025*IF(OR(AND(I18&lt;100, $E18="W"), AND(I18&lt;400,$E18="M")),1,0),IF($D19="70+",I18*0,I18*IF(OR(AND(I18&lt;100, $E18="W"), AND(I18&lt;400,$E18="M")),0.07,0.035)))),0)</f>
        <v>0</v>
      </c>
      <c r="J20" s="21">
        <f>IF(OR($E18="M",$E18="W"),IF($D19="u60",J18*IF(OR(AND(J18&lt;100, $E18="W"), AND(J18&lt;400,$E18="M")),0.07,0.035),IF($D19="60-69",J18*0.025*IF(OR(AND(J18&lt;100, $E18="W"), AND(J18&lt;400,$E18="M")),1,0),IF($D19="70+",J18*0,J18*IF(OR(AND(J18&lt;100, $E18="W"), AND(J18&lt;400,$E18="M")),0.07,0.035)))),0)</f>
        <v>0</v>
      </c>
      <c r="K20" s="21">
        <f t="shared" si="0"/>
        <v>0</v>
      </c>
      <c r="L20" s="21">
        <f>SUM(K19:K20)</f>
        <v>0</v>
      </c>
      <c r="M20" s="63"/>
      <c r="N20" s="70"/>
      <c r="O20" s="71"/>
    </row>
    <row r="21" spans="1:15" ht="14.4" thickTop="1" x14ac:dyDescent="0.25">
      <c r="A21" s="14"/>
      <c r="B21" s="15"/>
      <c r="C21" s="16"/>
      <c r="D21" s="16"/>
      <c r="E21" s="36" t="s">
        <v>21</v>
      </c>
      <c r="F21" s="37"/>
      <c r="G21" s="37"/>
      <c r="H21" s="37"/>
      <c r="I21" s="37"/>
      <c r="J21" s="37"/>
      <c r="K21" s="17">
        <f t="shared" si="0"/>
        <v>0</v>
      </c>
      <c r="L21" s="17">
        <f>IF(D22="70+",0,K21)</f>
        <v>0</v>
      </c>
      <c r="M21" s="61">
        <f>COUNTIF(F21:J21,"&gt;0")</f>
        <v>0</v>
      </c>
      <c r="N21" s="66"/>
      <c r="O21" s="67"/>
    </row>
    <row r="22" spans="1:15" ht="13.8" x14ac:dyDescent="0.25">
      <c r="A22" s="29"/>
      <c r="B22" s="30"/>
      <c r="C22" s="31"/>
      <c r="D22" s="31"/>
      <c r="E22" s="36"/>
      <c r="F22" s="17">
        <f>IF(OR($E21="M",$E21="W"),IF($D22="u60",F21*0.035*IF(OR(AND(F21&lt;100, $E21="W"), AND(F21&lt;400,$E21="M")),0,1),IF($D22="60-69",F21*0.025*IF(OR(AND(F21&lt;100, $E21="W"), AND(F21&lt;400,$E21="M")),0,1),IF($D22="70+",F21*0*IF(OR(AND(F21&lt;100, $E21="W"), AND(F21&lt;400,$E21="M")),0,1),F21*0.035*IF(OR(AND(F21&lt;100, $E21="W"), AND(F21&lt;400,$E21="M")),0,1)))),0)</f>
        <v>0</v>
      </c>
      <c r="G22" s="17">
        <f>IF(OR($E21="M",$E21="W"),IF($D22="u60",G21*0.035*IF(OR(AND(G21&lt;100, $E21="W"), AND(G21&lt;400,$E21="M")),0,1),IF($D22="60-69",G21*0.025*IF(OR(AND(G21&lt;100, $E21="W"), AND(G21&lt;400,$E21="M")),0,1),IF($D22="70+",G21*0*IF(OR(AND(G21&lt;100, $E21="W"), AND(G21&lt;400,$E21="M")),0,1),G21*0.035*IF(OR(AND(G21&lt;100, $E21="W"), AND(G21&lt;400,$E21="M")),0,1)))),0)</f>
        <v>0</v>
      </c>
      <c r="H22" s="17">
        <f>IF(OR($E21="M",$E21="W"),IF($D22="u60",H21*0.035*IF(OR(AND(H21&lt;100, $E21="W"), AND(H21&lt;400,$E21="M")),0,1),IF($D22="60-69",H21*0.025*IF(OR(AND(H21&lt;100, $E21="W"), AND(H21&lt;400,$E21="M")),0,1),IF($D22="70+",H21*0*IF(OR(AND(H21&lt;100, $E21="W"), AND(H21&lt;400,$E21="M")),0,1),H21*0.035*IF(OR(AND(H21&lt;100, $E21="W"), AND(H21&lt;400,$E21="M")),0,1)))),0)</f>
        <v>0</v>
      </c>
      <c r="I22" s="17">
        <f>IF(OR($E21="M",$E21="W"),IF($D22="u60",I21*0.035*IF(OR(AND(I21&lt;100, $E21="W"), AND(I21&lt;400,$E21="M")),0,1),IF($D22="60-69",I21*0.025*IF(OR(AND(I21&lt;100, $E21="W"), AND(I21&lt;400,$E21="M")),0,1),IF($D22="70+",I21*0*IF(OR(AND(I21&lt;100, $E21="W"), AND(I21&lt;400,$E21="M")),0,1),I21*0.035*IF(OR(AND(I21&lt;100, $E21="W"), AND(I21&lt;400,$E21="M")),0,1)))),0)</f>
        <v>0</v>
      </c>
      <c r="J22" s="17">
        <f>IF(OR($E21="M",$E21="W"),IF($D22="u60",J21*0.035*IF(OR(AND(J21&lt;100, $E21="W"), AND(J21&lt;400,$E21="M")),0,1),IF($D22="60-69",J21*0.025*IF(OR(AND(J21&lt;100, $E21="W"), AND(J21&lt;400,$E21="M")),0,1),IF($D22="70+",J21*0*IF(OR(AND(J21&lt;100, $E21="W"), AND(J21&lt;400,$E21="M")),0,1),J21*0.035*IF(OR(AND(J21&lt;100, $E21="W"), AND(J21&lt;400,$E21="M")),0,1)))),0)</f>
        <v>0</v>
      </c>
      <c r="K22" s="17">
        <f t="shared" si="0"/>
        <v>0</v>
      </c>
      <c r="L22" s="17"/>
      <c r="M22" s="62"/>
      <c r="N22" s="68"/>
      <c r="O22" s="69"/>
    </row>
    <row r="23" spans="1:15" ht="14.4" thickBot="1" x14ac:dyDescent="0.3">
      <c r="A23" s="18"/>
      <c r="B23" s="19"/>
      <c r="C23" s="20"/>
      <c r="D23" s="20"/>
      <c r="E23" s="36"/>
      <c r="F23" s="21">
        <f>IF(OR($E21="M",$E21="W"),IF($D22="u60",F21*IF(OR(AND(F21&lt;100, $E21="W"), AND(F21&lt;400,$E21="M")),0.07,0.035),IF($D22="60-69",F21*0.025*IF(OR(AND(F21&lt;100, $E21="W"), AND(F21&lt;400,$E21="M")),1,0),IF($D22="70+",F21*0,F21*IF(OR(AND(F21&lt;100, $E21="W"), AND(F21&lt;400,$E21="M")),0.07,0.035)))),0)</f>
        <v>0</v>
      </c>
      <c r="G23" s="21">
        <f>IF(OR($E21="M",$E21="W"),IF($D22="u60",G21*IF(OR(AND(G21&lt;100, $E21="W"), AND(G21&lt;400,$E21="M")),0.07,0.035),IF($D22="60-69",G21*0.025*IF(OR(AND(G21&lt;100, $E21="W"), AND(G21&lt;400,$E21="M")),1,0),IF($D22="70+",G21*0,G21*IF(OR(AND(G21&lt;100, $E21="W"), AND(G21&lt;400,$E21="M")),0.07,0.035)))),0)</f>
        <v>0</v>
      </c>
      <c r="H23" s="21">
        <f>IF(OR($E21="M",$E21="W"),IF($D22="u60",H21*IF(OR(AND(H21&lt;100, $E21="W"), AND(H21&lt;400,$E21="M")),0.07,0.035),IF($D22="60-69",H21*0.025*IF(OR(AND(H21&lt;100, $E21="W"), AND(H21&lt;400,$E21="M")),1,0),IF($D22="70+",H21*0,H21*IF(OR(AND(H21&lt;100, $E21="W"), AND(H21&lt;400,$E21="M")),0.07,0.035)))),0)</f>
        <v>0</v>
      </c>
      <c r="I23" s="21">
        <f>IF(OR($E21="M",$E21="W"),IF($D22="u60",I21*IF(OR(AND(I21&lt;100, $E21="W"), AND(I21&lt;400,$E21="M")),0.07,0.035),IF($D22="60-69",I21*0.025*IF(OR(AND(I21&lt;100, $E21="W"), AND(I21&lt;400,$E21="M")),1,0),IF($D22="70+",I21*0,I21*IF(OR(AND(I21&lt;100, $E21="W"), AND(I21&lt;400,$E21="M")),0.07,0.035)))),0)</f>
        <v>0</v>
      </c>
      <c r="J23" s="21">
        <f>IF(OR($E21="M",$E21="W"),IF($D22="u60",J21*IF(OR(AND(J21&lt;100, $E21="W"), AND(J21&lt;400,$E21="M")),0.07,0.035),IF($D22="60-69",J21*0.025*IF(OR(AND(J21&lt;100, $E21="W"), AND(J21&lt;400,$E21="M")),1,0),IF($D22="70+",J21*0,J21*IF(OR(AND(J21&lt;100, $E21="W"), AND(J21&lt;400,$E21="M")),0.07,0.035)))),0)</f>
        <v>0</v>
      </c>
      <c r="K23" s="21">
        <f t="shared" si="0"/>
        <v>0</v>
      </c>
      <c r="L23" s="21">
        <f>SUM(K22:K23)</f>
        <v>0</v>
      </c>
      <c r="M23" s="63"/>
      <c r="N23" s="70"/>
      <c r="O23" s="71"/>
    </row>
    <row r="24" spans="1:15" ht="14.4" thickTop="1" x14ac:dyDescent="0.25">
      <c r="A24" s="14"/>
      <c r="B24" s="15"/>
      <c r="C24" s="16"/>
      <c r="D24" s="16"/>
      <c r="E24" s="36" t="s">
        <v>21</v>
      </c>
      <c r="F24" s="37"/>
      <c r="G24" s="37"/>
      <c r="H24" s="37"/>
      <c r="I24" s="37"/>
      <c r="J24" s="37"/>
      <c r="K24" s="17">
        <f t="shared" si="0"/>
        <v>0</v>
      </c>
      <c r="L24" s="17">
        <f>IF(D25="70+",0,K24)</f>
        <v>0</v>
      </c>
      <c r="M24" s="61">
        <f>COUNTIF(F24:J24,"&gt;0")</f>
        <v>0</v>
      </c>
      <c r="N24" s="66"/>
      <c r="O24" s="67"/>
    </row>
    <row r="25" spans="1:15" ht="13.8" x14ac:dyDescent="0.25">
      <c r="A25" s="29"/>
      <c r="B25" s="30"/>
      <c r="C25" s="31"/>
      <c r="D25" s="31"/>
      <c r="E25" s="36"/>
      <c r="F25" s="17">
        <f>IF(OR($E24="M",$E24="W"),IF($D25="u60",F24*0.035*IF(OR(AND(F24&lt;100, $E24="W"), AND(F24&lt;400,$E24="M")),0,1),IF($D25="60-69",F24*0.025*IF(OR(AND(F24&lt;100, $E24="W"), AND(F24&lt;400,$E24="M")),0,1),IF($D25="70+",F24*0*IF(OR(AND(F24&lt;100, $E24="W"), AND(F24&lt;400,$E24="M")),0,1),F24*0.035*IF(OR(AND(F24&lt;100, $E24="W"), AND(F24&lt;400,$E24="M")),0,1)))),0)</f>
        <v>0</v>
      </c>
      <c r="G25" s="17">
        <f>IF(OR($E24="M",$E24="W"),IF($D25="u60",G24*0.035*IF(OR(AND(G24&lt;100, $E24="W"), AND(G24&lt;400,$E24="M")),0,1),IF($D25="60-69",G24*0.025*IF(OR(AND(G24&lt;100, $E24="W"), AND(G24&lt;400,$E24="M")),0,1),IF($D25="70+",G24*0*IF(OR(AND(G24&lt;100, $E24="W"), AND(G24&lt;400,$E24="M")),0,1),G24*0.035*IF(OR(AND(G24&lt;100, $E24="W"), AND(G24&lt;400,$E24="M")),0,1)))),0)</f>
        <v>0</v>
      </c>
      <c r="H25" s="17">
        <f>IF(OR($E24="M",$E24="W"),IF($D25="u60",H24*0.035*IF(OR(AND(H24&lt;100, $E24="W"), AND(H24&lt;400,$E24="M")),0,1),IF($D25="60-69",H24*0.025*IF(OR(AND(H24&lt;100, $E24="W"), AND(H24&lt;400,$E24="M")),0,1),IF($D25="70+",H24*0*IF(OR(AND(H24&lt;100, $E24="W"), AND(H24&lt;400,$E24="M")),0,1),H24*0.035*IF(OR(AND(H24&lt;100, $E24="W"), AND(H24&lt;400,$E24="M")),0,1)))),0)</f>
        <v>0</v>
      </c>
      <c r="I25" s="17">
        <f>IF(OR($E24="M",$E24="W"),IF($D25="u60",I24*0.035*IF(OR(AND(I24&lt;100, $E24="W"), AND(I24&lt;400,$E24="M")),0,1),IF($D25="60-69",I24*0.025*IF(OR(AND(I24&lt;100, $E24="W"), AND(I24&lt;400,$E24="M")),0,1),IF($D25="70+",I24*0*IF(OR(AND(I24&lt;100, $E24="W"), AND(I24&lt;400,$E24="M")),0,1),I24*0.035*IF(OR(AND(I24&lt;100, $E24="W"), AND(I24&lt;400,$E24="M")),0,1)))),0)</f>
        <v>0</v>
      </c>
      <c r="J25" s="17">
        <f>IF(OR($E24="M",$E24="W"),IF($D25="u60",J24*0.035*IF(OR(AND(J24&lt;100, $E24="W"), AND(J24&lt;400,$E24="M")),0,1),IF($D25="60-69",J24*0.025*IF(OR(AND(J24&lt;100, $E24="W"), AND(J24&lt;400,$E24="M")),0,1),IF($D25="70+",J24*0*IF(OR(AND(J24&lt;100, $E24="W"), AND(J24&lt;400,$E24="M")),0,1),J24*0.035*IF(OR(AND(J24&lt;100, $E24="W"), AND(J24&lt;400,$E24="M")),0,1)))),0)</f>
        <v>0</v>
      </c>
      <c r="K25" s="17">
        <f t="shared" si="0"/>
        <v>0</v>
      </c>
      <c r="L25" s="17"/>
      <c r="M25" s="62"/>
      <c r="N25" s="68"/>
      <c r="O25" s="69"/>
    </row>
    <row r="26" spans="1:15" ht="14.4" thickBot="1" x14ac:dyDescent="0.3">
      <c r="A26" s="18"/>
      <c r="B26" s="19"/>
      <c r="C26" s="20"/>
      <c r="D26" s="20"/>
      <c r="E26" s="36"/>
      <c r="F26" s="21">
        <f>IF(OR($E24="M",$E24="W"),IF($D25="u60",F24*IF(OR(AND(F24&lt;100, $E24="W"), AND(F24&lt;400,$E24="M")),0.07,0.035),IF($D25="60-69",F24*0.025*IF(OR(AND(F24&lt;100, $E24="W"), AND(F24&lt;400,$E24="M")),1,0),IF($D25="70+",F24*0,F24*IF(OR(AND(F24&lt;100, $E24="W"), AND(F24&lt;400,$E24="M")),0.07,0.035)))),0)</f>
        <v>0</v>
      </c>
      <c r="G26" s="21">
        <f>IF(OR($E24="M",$E24="W"),IF($D25="u60",G24*IF(OR(AND(G24&lt;100, $E24="W"), AND(G24&lt;400,$E24="M")),0.07,0.035),IF($D25="60-69",G24*0.025*IF(OR(AND(G24&lt;100, $E24="W"), AND(G24&lt;400,$E24="M")),1,0),IF($D25="70+",G24*0,G24*IF(OR(AND(G24&lt;100, $E24="W"), AND(G24&lt;400,$E24="M")),0.07,0.035)))),0)</f>
        <v>0</v>
      </c>
      <c r="H26" s="21">
        <f>IF(OR($E24="M",$E24="W"),IF($D25="u60",H24*IF(OR(AND(H24&lt;100, $E24="W"), AND(H24&lt;400,$E24="M")),0.07,0.035),IF($D25="60-69",H24*0.025*IF(OR(AND(H24&lt;100, $E24="W"), AND(H24&lt;400,$E24="M")),1,0),IF($D25="70+",H24*0,H24*IF(OR(AND(H24&lt;100, $E24="W"), AND(H24&lt;400,$E24="M")),0.07,0.035)))),0)</f>
        <v>0</v>
      </c>
      <c r="I26" s="21">
        <f>IF(OR($E24="M",$E24="W"),IF($D25="u60",I24*IF(OR(AND(I24&lt;100, $E24="W"), AND(I24&lt;400,$E24="M")),0.07,0.035),IF($D25="60-69",I24*0.025*IF(OR(AND(I24&lt;100, $E24="W"), AND(I24&lt;400,$E24="M")),1,0),IF($D25="70+",I24*0,I24*IF(OR(AND(I24&lt;100, $E24="W"), AND(I24&lt;400,$E24="M")),0.07,0.035)))),0)</f>
        <v>0</v>
      </c>
      <c r="J26" s="21">
        <f>IF(OR($E24="M",$E24="W"),IF($D25="u60",J24*IF(OR(AND(J24&lt;100, $E24="W"), AND(J24&lt;400,$E24="M")),0.07,0.035),IF($D25="60-69",J24*0.025*IF(OR(AND(J24&lt;100, $E24="W"), AND(J24&lt;400,$E24="M")),1,0),IF($D25="70+",J24*0,J24*IF(OR(AND(J24&lt;100, $E24="W"), AND(J24&lt;400,$E24="M")),0.07,0.035)))),0)</f>
        <v>0</v>
      </c>
      <c r="K26" s="21">
        <f t="shared" si="0"/>
        <v>0</v>
      </c>
      <c r="L26" s="21">
        <f>SUM(K25:K26)</f>
        <v>0</v>
      </c>
      <c r="M26" s="63"/>
      <c r="N26" s="70"/>
      <c r="O26" s="71"/>
    </row>
    <row r="27" spans="1:15" ht="14.4" thickTop="1" x14ac:dyDescent="0.25">
      <c r="A27" s="14"/>
      <c r="B27" s="15"/>
      <c r="C27" s="16"/>
      <c r="D27" s="16"/>
      <c r="E27" s="36" t="s">
        <v>21</v>
      </c>
      <c r="F27" s="37"/>
      <c r="G27" s="37"/>
      <c r="H27" s="37"/>
      <c r="I27" s="37"/>
      <c r="J27" s="37"/>
      <c r="K27" s="17">
        <f t="shared" si="0"/>
        <v>0</v>
      </c>
      <c r="L27" s="17">
        <f>IF(D28="70+",0,K27)</f>
        <v>0</v>
      </c>
      <c r="M27" s="61">
        <f>COUNTIF(F27:J27,"&gt;0")</f>
        <v>0</v>
      </c>
      <c r="N27" s="66"/>
      <c r="O27" s="67"/>
    </row>
    <row r="28" spans="1:15" ht="13.8" x14ac:dyDescent="0.25">
      <c r="A28" s="29"/>
      <c r="B28" s="30"/>
      <c r="C28" s="31"/>
      <c r="D28" s="31"/>
      <c r="E28" s="36"/>
      <c r="F28" s="17">
        <f>IF(OR($E27="M",$E27="W"),IF($D28="u60",F27*0.035*IF(OR(AND(F27&lt;100, $E27="W"), AND(F27&lt;400,$E27="M")),0,1),IF($D28="60-69",F27*0.025*IF(OR(AND(F27&lt;100, $E27="W"), AND(F27&lt;400,$E27="M")),0,1),IF($D28="70+",F27*0*IF(OR(AND(F27&lt;100, $E27="W"), AND(F27&lt;400,$E27="M")),0,1),F27*0.035*IF(OR(AND(F27&lt;100, $E27="W"), AND(F27&lt;400,$E27="M")),0,1)))),0)</f>
        <v>0</v>
      </c>
      <c r="G28" s="17">
        <f>IF(OR($E27="M",$E27="W"),IF($D28="u60",G27*0.035*IF(OR(AND(G27&lt;100, $E27="W"), AND(G27&lt;400,$E27="M")),0,1),IF($D28="60-69",G27*0.025*IF(OR(AND(G27&lt;100, $E27="W"), AND(G27&lt;400,$E27="M")),0,1),IF($D28="70+",G27*0*IF(OR(AND(G27&lt;100, $E27="W"), AND(G27&lt;400,$E27="M")),0,1),G27*0.035*IF(OR(AND(G27&lt;100, $E27="W"), AND(G27&lt;400,$E27="M")),0,1)))),0)</f>
        <v>0</v>
      </c>
      <c r="H28" s="17">
        <f>IF(OR($E27="M",$E27="W"),IF($D28="u60",H27*0.035*IF(OR(AND(H27&lt;100, $E27="W"), AND(H27&lt;400,$E27="M")),0,1),IF($D28="60-69",H27*0.025*IF(OR(AND(H27&lt;100, $E27="W"), AND(H27&lt;400,$E27="M")),0,1),IF($D28="70+",H27*0*IF(OR(AND(H27&lt;100, $E27="W"), AND(H27&lt;400,$E27="M")),0,1),H27*0.035*IF(OR(AND(H27&lt;100, $E27="W"), AND(H27&lt;400,$E27="M")),0,1)))),0)</f>
        <v>0</v>
      </c>
      <c r="I28" s="17">
        <f>IF(OR($E27="M",$E27="W"),IF($D28="u60",I27*0.035*IF(OR(AND(I27&lt;100, $E27="W"), AND(I27&lt;400,$E27="M")),0,1),IF($D28="60-69",I27*0.025*IF(OR(AND(I27&lt;100, $E27="W"), AND(I27&lt;400,$E27="M")),0,1),IF($D28="70+",I27*0*IF(OR(AND(I27&lt;100, $E27="W"), AND(I27&lt;400,$E27="M")),0,1),I27*0.035*IF(OR(AND(I27&lt;100, $E27="W"), AND(I27&lt;400,$E27="M")),0,1)))),0)</f>
        <v>0</v>
      </c>
      <c r="J28" s="17">
        <f>IF(OR($E27="M",$E27="W"),IF($D28="u60",J27*0.035*IF(OR(AND(J27&lt;100, $E27="W"), AND(J27&lt;400,$E27="M")),0,1),IF($D28="60-69",J27*0.025*IF(OR(AND(J27&lt;100, $E27="W"), AND(J27&lt;400,$E27="M")),0,1),IF($D28="70+",J27*0*IF(OR(AND(J27&lt;100, $E27="W"), AND(J27&lt;400,$E27="M")),0,1),J27*0.035*IF(OR(AND(J27&lt;100, $E27="W"), AND(J27&lt;400,$E27="M")),0,1)))),0)</f>
        <v>0</v>
      </c>
      <c r="K28" s="17">
        <f t="shared" si="0"/>
        <v>0</v>
      </c>
      <c r="L28" s="17"/>
      <c r="M28" s="62"/>
      <c r="N28" s="68"/>
      <c r="O28" s="69"/>
    </row>
    <row r="29" spans="1:15" ht="14.4" thickBot="1" x14ac:dyDescent="0.3">
      <c r="A29" s="18"/>
      <c r="B29" s="19"/>
      <c r="C29" s="20"/>
      <c r="D29" s="20"/>
      <c r="E29" s="36"/>
      <c r="F29" s="21">
        <f>IF(OR($E27="M",$E27="W"),IF($D28="u60",F27*IF(OR(AND(F27&lt;100, $E27="W"), AND(F27&lt;400,$E27="M")),0.07,0.035),IF($D28="60-69",F27*0.025*IF(OR(AND(F27&lt;100, $E27="W"), AND(F27&lt;400,$E27="M")),1,0),IF($D28="70+",F27*0,F27*IF(OR(AND(F27&lt;100, $E27="W"), AND(F27&lt;400,$E27="M")),0.07,0.035)))),0)</f>
        <v>0</v>
      </c>
      <c r="G29" s="21">
        <f>IF(OR($E27="M",$E27="W"),IF($D28="u60",G27*IF(OR(AND(G27&lt;100, $E27="W"), AND(G27&lt;400,$E27="M")),0.07,0.035),IF($D28="60-69",G27*0.025*IF(OR(AND(G27&lt;100, $E27="W"), AND(G27&lt;400,$E27="M")),1,0),IF($D28="70+",G27*0,G27*IF(OR(AND(G27&lt;100, $E27="W"), AND(G27&lt;400,$E27="M")),0.07,0.035)))),0)</f>
        <v>0</v>
      </c>
      <c r="H29" s="21">
        <f>IF(OR($E27="M",$E27="W"),IF($D28="u60",H27*IF(OR(AND(H27&lt;100, $E27="W"), AND(H27&lt;400,$E27="M")),0.07,0.035),IF($D28="60-69",H27*0.025*IF(OR(AND(H27&lt;100, $E27="W"), AND(H27&lt;400,$E27="M")),1,0),IF($D28="70+",H27*0,H27*IF(OR(AND(H27&lt;100, $E27="W"), AND(H27&lt;400,$E27="M")),0.07,0.035)))),0)</f>
        <v>0</v>
      </c>
      <c r="I29" s="21">
        <f>IF(OR($E27="M",$E27="W"),IF($D28="u60",I27*IF(OR(AND(I27&lt;100, $E27="W"), AND(I27&lt;400,$E27="M")),0.07,0.035),IF($D28="60-69",I27*0.025*IF(OR(AND(I27&lt;100, $E27="W"), AND(I27&lt;400,$E27="M")),1,0),IF($D28="70+",I27*0,I27*IF(OR(AND(I27&lt;100, $E27="W"), AND(I27&lt;400,$E27="M")),0.07,0.035)))),0)</f>
        <v>0</v>
      </c>
      <c r="J29" s="21">
        <f>IF(OR($E27="M",$E27="W"),IF($D28="u60",J27*IF(OR(AND(J27&lt;100, $E27="W"), AND(J27&lt;400,$E27="M")),0.07,0.035),IF($D28="60-69",J27*0.025*IF(OR(AND(J27&lt;100, $E27="W"), AND(J27&lt;400,$E27="M")),1,0),IF($D28="70+",J27*0,J27*IF(OR(AND(J27&lt;100, $E27="W"), AND(J27&lt;400,$E27="M")),0.07,0.035)))),0)</f>
        <v>0</v>
      </c>
      <c r="K29" s="21">
        <f t="shared" si="0"/>
        <v>0</v>
      </c>
      <c r="L29" s="21">
        <f>SUM(K28:K29)</f>
        <v>0</v>
      </c>
      <c r="M29" s="63"/>
      <c r="N29" s="70"/>
      <c r="O29" s="71"/>
    </row>
    <row r="30" spans="1:15" ht="14.4" thickTop="1" x14ac:dyDescent="0.25">
      <c r="A30" s="14"/>
      <c r="B30" s="15"/>
      <c r="C30" s="16"/>
      <c r="D30" s="16"/>
      <c r="E30" s="36" t="s">
        <v>21</v>
      </c>
      <c r="F30" s="37"/>
      <c r="G30" s="37"/>
      <c r="H30" s="37"/>
      <c r="I30" s="37"/>
      <c r="J30" s="37"/>
      <c r="K30" s="17">
        <f t="shared" si="0"/>
        <v>0</v>
      </c>
      <c r="L30" s="17">
        <f>IF(D31="70+",0,K30)</f>
        <v>0</v>
      </c>
      <c r="M30" s="61">
        <f>COUNTIF(F30:J30,"&gt;0")</f>
        <v>0</v>
      </c>
      <c r="N30" s="66"/>
      <c r="O30" s="67"/>
    </row>
    <row r="31" spans="1:15" ht="13.8" x14ac:dyDescent="0.25">
      <c r="A31" s="29"/>
      <c r="B31" s="30"/>
      <c r="C31" s="31"/>
      <c r="D31" s="31"/>
      <c r="E31" s="36"/>
      <c r="F31" s="17">
        <f>IF(OR($E30="M",$E30="W"),IF($D31="u60",F30*0.035*IF(OR(AND(F30&lt;100, $E30="W"), AND(F30&lt;400,$E30="M")),0,1),IF($D31="60-69",F30*0.025*IF(OR(AND(F30&lt;100, $E30="W"), AND(F30&lt;400,$E30="M")),0,1),IF($D31="70+",F30*0*IF(OR(AND(F30&lt;100, $E30="W"), AND(F30&lt;400,$E30="M")),0,1),F30*0.035*IF(OR(AND(F30&lt;100, $E30="W"), AND(F30&lt;400,$E30="M")),0,1)))),0)</f>
        <v>0</v>
      </c>
      <c r="G31" s="17">
        <f>IF(OR($E30="M",$E30="W"),IF($D31="u60",G30*0.035*IF(OR(AND(G30&lt;100, $E30="W"), AND(G30&lt;400,$E30="M")),0,1),IF($D31="60-69",G30*0.025*IF(OR(AND(G30&lt;100, $E30="W"), AND(G30&lt;400,$E30="M")),0,1),IF($D31="70+",G30*0*IF(OR(AND(G30&lt;100, $E30="W"), AND(G30&lt;400,$E30="M")),0,1),G30*0.035*IF(OR(AND(G30&lt;100, $E30="W"), AND(G30&lt;400,$E30="M")),0,1)))),0)</f>
        <v>0</v>
      </c>
      <c r="H31" s="17">
        <f>IF(OR($E30="M",$E30="W"),IF($D31="u60",H30*0.035*IF(OR(AND(H30&lt;100, $E30="W"), AND(H30&lt;400,$E30="M")),0,1),IF($D31="60-69",H30*0.025*IF(OR(AND(H30&lt;100, $E30="W"), AND(H30&lt;400,$E30="M")),0,1),IF($D31="70+",H30*0*IF(OR(AND(H30&lt;100, $E30="W"), AND(H30&lt;400,$E30="M")),0,1),H30*0.035*IF(OR(AND(H30&lt;100, $E30="W"), AND(H30&lt;400,$E30="M")),0,1)))),0)</f>
        <v>0</v>
      </c>
      <c r="I31" s="17">
        <f>IF(OR($E30="M",$E30="W"),IF($D31="u60",I30*0.035*IF(OR(AND(I30&lt;100, $E30="W"), AND(I30&lt;400,$E30="M")),0,1),IF($D31="60-69",I30*0.025*IF(OR(AND(I30&lt;100, $E30="W"), AND(I30&lt;400,$E30="M")),0,1),IF($D31="70+",I30*0*IF(OR(AND(I30&lt;100, $E30="W"), AND(I30&lt;400,$E30="M")),0,1),I30*0.035*IF(OR(AND(I30&lt;100, $E30="W"), AND(I30&lt;400,$E30="M")),0,1)))),0)</f>
        <v>0</v>
      </c>
      <c r="J31" s="17">
        <f>IF(OR($E30="M",$E30="W"),IF($D31="u60",J30*0.035*IF(OR(AND(J30&lt;100, $E30="W"), AND(J30&lt;400,$E30="M")),0,1),IF($D31="60-69",J30*0.025*IF(OR(AND(J30&lt;100, $E30="W"), AND(J30&lt;400,$E30="M")),0,1),IF($D31="70+",J30*0*IF(OR(AND(J30&lt;100, $E30="W"), AND(J30&lt;400,$E30="M")),0,1),J30*0.035*IF(OR(AND(J30&lt;100, $E30="W"), AND(J30&lt;400,$E30="M")),0,1)))),0)</f>
        <v>0</v>
      </c>
      <c r="K31" s="17">
        <f t="shared" si="0"/>
        <v>0</v>
      </c>
      <c r="L31" s="17"/>
      <c r="M31" s="62"/>
      <c r="N31" s="68"/>
      <c r="O31" s="69"/>
    </row>
    <row r="32" spans="1:15" ht="14.4" thickBot="1" x14ac:dyDescent="0.3">
      <c r="A32" s="18"/>
      <c r="B32" s="19"/>
      <c r="C32" s="20"/>
      <c r="D32" s="20"/>
      <c r="E32" s="36"/>
      <c r="F32" s="21">
        <f>IF(OR($E30="M",$E30="W"),IF($D31="u60",F30*IF(OR(AND(F30&lt;100, $E30="W"), AND(F30&lt;400,$E30="M")),0.07,0.035),IF($D31="60-69",F30*0.025*IF(OR(AND(F30&lt;100, $E30="W"), AND(F30&lt;400,$E30="M")),1,0),IF($D31="70+",F30*0,F30*IF(OR(AND(F30&lt;100, $E30="W"), AND(F30&lt;400,$E30="M")),0.07,0.035)))),0)</f>
        <v>0</v>
      </c>
      <c r="G32" s="21">
        <f>IF(OR($E30="M",$E30="W"),IF($D31="u60",G30*IF(OR(AND(G30&lt;100, $E30="W"), AND(G30&lt;400,$E30="M")),0.07,0.035),IF($D31="60-69",G30*0.025*IF(OR(AND(G30&lt;100, $E30="W"), AND(G30&lt;400,$E30="M")),1,0),IF($D31="70+",G30*0,G30*IF(OR(AND(G30&lt;100, $E30="W"), AND(G30&lt;400,$E30="M")),0.07,0.035)))),0)</f>
        <v>0</v>
      </c>
      <c r="H32" s="21">
        <f>IF(OR($E30="M",$E30="W"),IF($D31="u60",H30*IF(OR(AND(H30&lt;100, $E30="W"), AND(H30&lt;400,$E30="M")),0.07,0.035),IF($D31="60-69",H30*0.025*IF(OR(AND(H30&lt;100, $E30="W"), AND(H30&lt;400,$E30="M")),1,0),IF($D31="70+",H30*0,H30*IF(OR(AND(H30&lt;100, $E30="W"), AND(H30&lt;400,$E30="M")),0.07,0.035)))),0)</f>
        <v>0</v>
      </c>
      <c r="I32" s="21">
        <f>IF(OR($E30="M",$E30="W"),IF($D31="u60",I30*IF(OR(AND(I30&lt;100, $E30="W"), AND(I30&lt;400,$E30="M")),0.07,0.035),IF($D31="60-69",I30*0.025*IF(OR(AND(I30&lt;100, $E30="W"), AND(I30&lt;400,$E30="M")),1,0),IF($D31="70+",I30*0,I30*IF(OR(AND(I30&lt;100, $E30="W"), AND(I30&lt;400,$E30="M")),0.07,0.035)))),0)</f>
        <v>0</v>
      </c>
      <c r="J32" s="21">
        <f>IF(OR($E30="M",$E30="W"),IF($D31="u60",J30*IF(OR(AND(J30&lt;100, $E30="W"), AND(J30&lt;400,$E30="M")),0.07,0.035),IF($D31="60-69",J30*0.025*IF(OR(AND(J30&lt;100, $E30="W"), AND(J30&lt;400,$E30="M")),1,0),IF($D31="70+",J30*0,J30*IF(OR(AND(J30&lt;100, $E30="W"), AND(J30&lt;400,$E30="M")),0.07,0.035)))),0)</f>
        <v>0</v>
      </c>
      <c r="K32" s="21">
        <f t="shared" si="0"/>
        <v>0</v>
      </c>
      <c r="L32" s="21">
        <f>SUM(K31:K32)</f>
        <v>0</v>
      </c>
      <c r="M32" s="63"/>
      <c r="N32" s="70"/>
      <c r="O32" s="71"/>
    </row>
    <row r="33" spans="1:15" ht="14.4" thickTop="1" x14ac:dyDescent="0.25">
      <c r="A33" s="22"/>
      <c r="B33" s="22"/>
      <c r="C33" s="22"/>
      <c r="D33" s="22"/>
      <c r="E33" s="22"/>
      <c r="F33" s="22"/>
      <c r="G33" s="77" t="s">
        <v>13</v>
      </c>
      <c r="H33" s="77"/>
      <c r="I33" s="28" t="s">
        <v>18</v>
      </c>
      <c r="J33" s="58">
        <f>Page14!J33 + COUNTA(B10,B13,B16,B19,B22,B26,B25,B26,B28,B31)</f>
        <v>0</v>
      </c>
      <c r="K33" s="27">
        <f>Page14!K33 + K9+K12+K15+K18+K21+K24+K27+K30</f>
        <v>0</v>
      </c>
      <c r="L33" s="24">
        <f>SUM(L9,L12,L15,L18,L21,L24,L27,L30)</f>
        <v>0</v>
      </c>
      <c r="M33" s="22" t="s">
        <v>12</v>
      </c>
      <c r="N33" s="25"/>
    </row>
    <row r="34" spans="1:15" ht="13.8" x14ac:dyDescent="0.25">
      <c r="A34" s="22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3">
        <f>Page14!L34 +L11+L14+L17+L20+L23+L26+L29+L32</f>
        <v>0</v>
      </c>
      <c r="M34" s="22" t="s">
        <v>50</v>
      </c>
      <c r="N34" s="26"/>
    </row>
    <row r="35" spans="1:15" ht="13.8" x14ac:dyDescent="0.25">
      <c r="A35" s="22"/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</row>
    <row r="36" spans="1:15" ht="13.8" x14ac:dyDescent="0.25">
      <c r="A36" s="72" t="s">
        <v>65</v>
      </c>
      <c r="B36" s="72"/>
      <c r="C36" s="73"/>
      <c r="D36" s="73"/>
      <c r="E36" s="73"/>
      <c r="F36" s="73"/>
      <c r="G36" s="73"/>
      <c r="H36" s="54" t="s">
        <v>66</v>
      </c>
      <c r="I36" s="73"/>
      <c r="J36" s="73"/>
      <c r="K36" s="73"/>
      <c r="L36" s="73"/>
      <c r="M36" s="22"/>
      <c r="N36" s="22"/>
      <c r="O36" s="22"/>
    </row>
    <row r="37" spans="1:15" ht="13.8" x14ac:dyDescent="0.25">
      <c r="A37" s="22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</row>
  </sheetData>
  <sheetProtection algorithmName="SHA-512" hashValue="5hykXlurSH56VVZ54EOSvPtCzi68NRXz3ZWotlU/Ryj1GvdPycRxT7aa3WGwZ5ChTl23YDQ0DvvawnPGmfizHA==" saltValue="S29Ires3WceLZL5l0druMg==" spinCount="100000" sheet="1" objects="1" scenarios="1" selectLockedCells="1"/>
  <mergeCells count="35">
    <mergeCell ref="G1:I1"/>
    <mergeCell ref="AY1:AZ1"/>
    <mergeCell ref="G2:I2"/>
    <mergeCell ref="I4:K4"/>
    <mergeCell ref="C5:F5"/>
    <mergeCell ref="G5:H5"/>
    <mergeCell ref="N19:O19"/>
    <mergeCell ref="A6:O6"/>
    <mergeCell ref="N9:O9"/>
    <mergeCell ref="N10:O10"/>
    <mergeCell ref="N11:O11"/>
    <mergeCell ref="N12:O12"/>
    <mergeCell ref="N13:O13"/>
    <mergeCell ref="N14:O14"/>
    <mergeCell ref="N15:O15"/>
    <mergeCell ref="N16:O16"/>
    <mergeCell ref="N17:O17"/>
    <mergeCell ref="N18:O18"/>
    <mergeCell ref="N31:O31"/>
    <mergeCell ref="N20:O20"/>
    <mergeCell ref="N21:O21"/>
    <mergeCell ref="N22:O22"/>
    <mergeCell ref="N23:O23"/>
    <mergeCell ref="N24:O24"/>
    <mergeCell ref="N25:O25"/>
    <mergeCell ref="N26:O26"/>
    <mergeCell ref="N27:O27"/>
    <mergeCell ref="N28:O28"/>
    <mergeCell ref="N29:O29"/>
    <mergeCell ref="N30:O30"/>
    <mergeCell ref="N32:O32"/>
    <mergeCell ref="G33:H33"/>
    <mergeCell ref="A36:B36"/>
    <mergeCell ref="C36:G36"/>
    <mergeCell ref="I36:L36"/>
  </mergeCells>
  <dataValidations count="5">
    <dataValidation type="list" allowBlank="1" showInputMessage="1" showErrorMessage="1" errorTitle="Sex" error="Please enter M for male or F for female" promptTitle="Sex" sqref="C13 C31 C10 C16" xr:uid="{BC6F26A4-A949-4F49-AC30-4882426A546C}">
      <formula1>$P$1:$P$2</formula1>
    </dataValidation>
    <dataValidation type="list" allowBlank="1" showInputMessage="1" showErrorMessage="1" errorTitle="Sex" error="Please enter M for male of F for female" promptTitle="Sex" sqref="C19 C28 C22 C25" xr:uid="{AB8FB601-2759-4351-9648-E21701648544}">
      <formula1>$P$1:$P$2</formula1>
    </dataValidation>
    <dataValidation type="list" allowBlank="1" showInputMessage="1" showErrorMessage="1" sqref="E9 E12 E15 E18 E21 E24 E27 E30" xr:uid="{6A2B9431-FF5B-4D02-88CE-77B56B3C67BE}">
      <formula1>$P$3:$P$4</formula1>
    </dataValidation>
    <dataValidation type="list" allowBlank="1" showInputMessage="1" showErrorMessage="1" errorTitle="Age Group" error="Please enter U60 if Employee is less than 60 years old. Or Enter B67 if he/she is between 60 and 70 years old. Or Enter 70+ if he/she is 70 years or over" promptTitle="Age Group" sqref="D10 D28 D25 D22 D19 D16 D13 D31" xr:uid="{4331DA56-ABC7-4A9D-B348-775B33E67389}">
      <formula1>$AY$2:$AY$4</formula1>
    </dataValidation>
    <dataValidation allowBlank="1" showInputMessage="1" showErrorMessage="1" errorTitle="Age Group" error="Please enter U60 if Employee is less than 60 years old. Or Enter B67 if he/she is between 60 and 70 years old. Or Enter 70+ if he/she is 70 years or over" promptTitle="Age Group" sqref="E10:E11 E13:E14 E16:E17 E19:E20 E22:E23 E25:E26 E28:E29 E31:E32" xr:uid="{8AB450C8-883A-4B35-AA69-4A7E07FB6CFE}"/>
  </dataValidations>
  <pageMargins left="0.5" right="0.5" top="0.25" bottom="0.25" header="0.5" footer="0.5"/>
  <pageSetup paperSize="5" scale="92" orientation="landscape" r:id="rId1"/>
  <headerFooter alignWithMargins="0">
    <oddFooter>&amp;L
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9089" r:id="rId4" name="Drop Down 1">
              <controlPr defaultSize="0" autoLine="0" autoPict="0">
                <anchor moveWithCells="1">
                  <from>
                    <xdr:col>8</xdr:col>
                    <xdr:colOff>937260</xdr:colOff>
                    <xdr:row>4</xdr:row>
                    <xdr:rowOff>7620</xdr:rowOff>
                  </from>
                  <to>
                    <xdr:col>10</xdr:col>
                    <xdr:colOff>220980</xdr:colOff>
                    <xdr:row>5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9002AE-6405-4AD7-8ED7-D4C9891A7834}">
  <sheetPr>
    <pageSetUpPr fitToPage="1"/>
  </sheetPr>
  <dimension ref="A1:BA37"/>
  <sheetViews>
    <sheetView zoomScale="86" zoomScaleNormal="86" workbookViewId="0">
      <selection activeCell="C36" sqref="C36:G36"/>
    </sheetView>
  </sheetViews>
  <sheetFormatPr defaultRowHeight="13.2" x14ac:dyDescent="0.25"/>
  <cols>
    <col min="1" max="1" width="14.5546875" customWidth="1"/>
    <col min="2" max="2" width="25.6640625" customWidth="1"/>
    <col min="3" max="3" width="4.33203125" customWidth="1"/>
    <col min="4" max="4" width="8.6640625" customWidth="1"/>
    <col min="5" max="5" width="3.6640625" customWidth="1"/>
    <col min="6" max="10" width="14.109375" customWidth="1"/>
    <col min="11" max="11" width="16.109375" bestFit="1" customWidth="1"/>
    <col min="12" max="12" width="19.5546875" customWidth="1"/>
    <col min="13" max="14" width="3.6640625" customWidth="1"/>
    <col min="15" max="15" width="16.88671875" customWidth="1"/>
    <col min="16" max="16" width="6.6640625" hidden="1" customWidth="1"/>
    <col min="49" max="49" width="15.6640625" bestFit="1" customWidth="1"/>
    <col min="50" max="50" width="14.88671875" bestFit="1" customWidth="1"/>
    <col min="51" max="51" width="8.88671875" customWidth="1"/>
    <col min="52" max="52" width="17.109375" bestFit="1" customWidth="1"/>
  </cols>
  <sheetData>
    <row r="1" spans="1:53" ht="15.6" x14ac:dyDescent="0.3">
      <c r="A1" s="1"/>
      <c r="B1" s="2"/>
      <c r="F1" s="2"/>
      <c r="G1" s="75" t="s">
        <v>0</v>
      </c>
      <c r="H1" s="75"/>
      <c r="I1" s="75"/>
      <c r="L1" s="4" t="s">
        <v>15</v>
      </c>
      <c r="M1" s="4"/>
      <c r="N1" s="4"/>
      <c r="O1" s="2"/>
      <c r="P1" s="40" t="s">
        <v>21</v>
      </c>
      <c r="AW1" s="45" t="s">
        <v>40</v>
      </c>
      <c r="AX1" s="45" t="s">
        <v>41</v>
      </c>
      <c r="AY1" s="74" t="s">
        <v>43</v>
      </c>
      <c r="AZ1" s="74"/>
      <c r="BA1" s="45" t="s">
        <v>59</v>
      </c>
    </row>
    <row r="2" spans="1:53" ht="15.6" x14ac:dyDescent="0.3">
      <c r="A2" s="2"/>
      <c r="B2" s="2"/>
      <c r="F2" s="2"/>
      <c r="G2" s="74" t="s">
        <v>1</v>
      </c>
      <c r="H2" s="74"/>
      <c r="I2" s="74"/>
      <c r="L2" s="32"/>
      <c r="M2" s="5"/>
      <c r="O2" s="3" t="s">
        <v>88</v>
      </c>
      <c r="P2" s="38" t="s">
        <v>20</v>
      </c>
      <c r="AW2" s="45" t="s">
        <v>14</v>
      </c>
      <c r="AX2" s="49">
        <f>EOMONTH(G5,-1)+1</f>
        <v>45839</v>
      </c>
      <c r="AY2" s="53" t="s">
        <v>47</v>
      </c>
      <c r="AZ2" s="45" t="s">
        <v>44</v>
      </c>
      <c r="BA2">
        <f>WEEKNUM(G5,12)-WEEKNUM(DATE(YEAR(G5),MONTH(G5),1),12)+1</f>
        <v>5</v>
      </c>
    </row>
    <row r="3" spans="1:53" ht="15.6" x14ac:dyDescent="0.3">
      <c r="A3" s="2"/>
      <c r="B3" s="2"/>
      <c r="F3" s="3" t="s">
        <v>6</v>
      </c>
      <c r="G3" s="33"/>
      <c r="H3" s="33"/>
      <c r="I3" s="34"/>
      <c r="J3" s="2"/>
      <c r="L3" s="2"/>
      <c r="M3" s="2"/>
      <c r="O3" s="2"/>
      <c r="P3" s="39" t="s">
        <v>22</v>
      </c>
      <c r="AW3" s="45" t="s">
        <v>35</v>
      </c>
      <c r="AY3" s="45" t="s">
        <v>62</v>
      </c>
      <c r="AZ3" s="45" t="s">
        <v>45</v>
      </c>
    </row>
    <row r="4" spans="1:53" ht="15" x14ac:dyDescent="0.25">
      <c r="A4" s="2"/>
      <c r="B4" s="2"/>
      <c r="F4" s="3" t="s">
        <v>2</v>
      </c>
      <c r="G4" s="35"/>
      <c r="H4" s="3" t="s">
        <v>3</v>
      </c>
      <c r="I4" s="80"/>
      <c r="J4" s="80"/>
      <c r="K4" s="80"/>
      <c r="L4" s="2"/>
      <c r="M4" s="2"/>
      <c r="N4" s="2"/>
      <c r="O4" s="2"/>
      <c r="P4" s="39" t="s">
        <v>21</v>
      </c>
      <c r="AW4" s="45" t="s">
        <v>36</v>
      </c>
      <c r="AY4" s="45" t="s">
        <v>48</v>
      </c>
      <c r="AZ4" s="45" t="s">
        <v>46</v>
      </c>
    </row>
    <row r="5" spans="1:53" ht="15.6" x14ac:dyDescent="0.3">
      <c r="A5" s="2"/>
      <c r="B5" s="2"/>
      <c r="C5" s="76" t="s">
        <v>4</v>
      </c>
      <c r="D5" s="76"/>
      <c r="E5" s="76"/>
      <c r="F5" s="76"/>
      <c r="G5" s="78">
        <v>45869</v>
      </c>
      <c r="H5" s="79"/>
      <c r="I5" s="55" t="s">
        <v>14</v>
      </c>
      <c r="J5" s="51">
        <v>7</v>
      </c>
      <c r="K5" s="50"/>
      <c r="L5" s="2"/>
      <c r="M5" s="2"/>
      <c r="N5" s="2"/>
      <c r="O5" s="2"/>
      <c r="R5" s="45"/>
      <c r="AW5" s="45" t="s">
        <v>37</v>
      </c>
    </row>
    <row r="6" spans="1:53" ht="18" customHeight="1" x14ac:dyDescent="0.25">
      <c r="A6" s="74" t="s">
        <v>5</v>
      </c>
      <c r="B6" s="74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AW6" s="45" t="s">
        <v>38</v>
      </c>
    </row>
    <row r="7" spans="1:53" ht="13.8" x14ac:dyDescent="0.25">
      <c r="A7" s="6"/>
      <c r="B7" s="6"/>
      <c r="C7" s="6"/>
      <c r="D7" s="52"/>
      <c r="E7" s="41" t="s">
        <v>22</v>
      </c>
      <c r="F7" s="7" t="s">
        <v>14</v>
      </c>
      <c r="G7" s="8" t="s">
        <v>14</v>
      </c>
      <c r="H7" s="8" t="s">
        <v>14</v>
      </c>
      <c r="I7" s="8" t="s">
        <v>14</v>
      </c>
      <c r="J7" s="9" t="s">
        <v>14</v>
      </c>
      <c r="K7" s="6" t="s">
        <v>16</v>
      </c>
      <c r="L7" s="10" t="s">
        <v>49</v>
      </c>
      <c r="M7" s="43" t="s">
        <v>19</v>
      </c>
      <c r="N7" s="60"/>
      <c r="O7" s="52"/>
      <c r="AW7" s="45" t="s">
        <v>39</v>
      </c>
    </row>
    <row r="8" spans="1:53" ht="14.4" thickBot="1" x14ac:dyDescent="0.3">
      <c r="A8" s="11" t="s">
        <v>7</v>
      </c>
      <c r="B8" s="12" t="s">
        <v>10</v>
      </c>
      <c r="C8" s="12" t="s">
        <v>8</v>
      </c>
      <c r="D8" s="12" t="s">
        <v>42</v>
      </c>
      <c r="E8" s="42" t="s">
        <v>21</v>
      </c>
      <c r="F8" s="46">
        <f>IF(WEEKDAY(AX2)&gt;J5-1,AX2+7-(WEEKDAY(AX2)-(J5-1)),IF(WEEKDAY(AX2)&lt;J5-1,AX2 + (J5-1) - WEEKDAY(AX2),AX2))</f>
        <v>45842</v>
      </c>
      <c r="G8" s="47">
        <f>F8+7</f>
        <v>45849</v>
      </c>
      <c r="H8" s="47">
        <f>G8+7</f>
        <v>45856</v>
      </c>
      <c r="I8" s="47">
        <f>H8+7</f>
        <v>45863</v>
      </c>
      <c r="J8" s="48" t="str">
        <f>IF(MONTH(I8+7)=MONTH(G5),I8+7,"")</f>
        <v/>
      </c>
      <c r="K8" s="12" t="s">
        <v>11</v>
      </c>
      <c r="L8" s="13" t="s">
        <v>17</v>
      </c>
      <c r="M8" s="44" t="s">
        <v>79</v>
      </c>
      <c r="N8" s="64" t="s">
        <v>9</v>
      </c>
      <c r="O8" s="59"/>
      <c r="AW8" s="45" t="s">
        <v>33</v>
      </c>
    </row>
    <row r="9" spans="1:53" ht="14.4" thickTop="1" x14ac:dyDescent="0.25">
      <c r="A9" s="14"/>
      <c r="B9" s="15"/>
      <c r="C9" s="16"/>
      <c r="D9" s="16"/>
      <c r="E9" s="36" t="s">
        <v>21</v>
      </c>
      <c r="F9" s="37"/>
      <c r="G9" s="37"/>
      <c r="H9" s="37"/>
      <c r="I9" s="37"/>
      <c r="J9" s="37"/>
      <c r="K9" s="17">
        <f t="shared" ref="K9:K32" si="0">SUM(F9:J9)</f>
        <v>0</v>
      </c>
      <c r="L9" s="17">
        <f>IF(D10="70+",0,K9)</f>
        <v>0</v>
      </c>
      <c r="M9" s="61">
        <f>COUNTIF(F9:J9,"&gt;0")</f>
        <v>0</v>
      </c>
      <c r="N9" s="66"/>
      <c r="O9" s="67"/>
      <c r="AW9" s="45" t="s">
        <v>34</v>
      </c>
    </row>
    <row r="10" spans="1:53" ht="13.8" x14ac:dyDescent="0.25">
      <c r="A10" s="29"/>
      <c r="B10" s="30"/>
      <c r="C10" s="31"/>
      <c r="D10" s="31"/>
      <c r="E10" s="36"/>
      <c r="F10" s="17">
        <f>IF(OR($E9="M",$E9="W"),IF($D10="u60",F9*0.035*IF(OR(AND(F9&lt;100, $E9="W"), AND(F9&lt;400,$E9="M")),0,1),IF($D10="60-69",F9*0.025*IF(OR(AND(F9&lt;100, $E9="W"), AND(F9&lt;400,$E9="M")),0,1),IF($D10="70+",F9*0*IF(OR(AND(F9&lt;100, $E9="W"), AND(F9&lt;400,$E9="M")),0,1),F9*0.035*IF(OR(AND(F9&lt;100, $E9="W"), AND(F9&lt;400,$E9="M")),0,1)))),0)</f>
        <v>0</v>
      </c>
      <c r="G10" s="17">
        <f>IF(OR($E9="M",$E9="W"),IF($D10="u60",G9*0.035*IF(OR(AND(G9&lt;100, $E9="W"), AND(G9&lt;400,$E9="M")),0,1),IF($D10="60-69",G9*0.025*IF(OR(AND(G9&lt;100, $E9="W"), AND(G9&lt;400,$E9="M")),0,1),IF($D10="70+",G9*0*IF(OR(AND(G9&lt;100, $E9="W"), AND(G9&lt;400,$E9="M")),0,1),G9*0.035*IF(OR(AND(G9&lt;100, $E9="W"), AND(G9&lt;400,$E9="M")),0,1)))),0)</f>
        <v>0</v>
      </c>
      <c r="H10" s="17">
        <f>IF(OR($E9="M",$E9="W"),IF($D10="u60",H9*0.035*IF(OR(AND(H9&lt;100, $E9="W"), AND(H9&lt;400,$E9="M")),0,1),IF($D10="60-69",H9*0.025*IF(OR(AND(H9&lt;100, $E9="W"), AND(H9&lt;400,$E9="M")),0,1),IF($D10="70+",H9*0*IF(OR(AND(H9&lt;100, $E9="W"), AND(H9&lt;400,$E9="M")),0,1),H9*0.035*IF(OR(AND(H9&lt;100, $E9="W"), AND(H9&lt;400,$E9="M")),0,1)))),0)</f>
        <v>0</v>
      </c>
      <c r="I10" s="17">
        <f>IF(OR($E9="M",$E9="W"),IF($D10="u60",I9*0.035*IF(OR(AND(I9&lt;100, $E9="W"), AND(I9&lt;400,$E9="M")),0,1),IF($D10="60-69",I9*0.025*IF(OR(AND(I9&lt;100, $E9="W"), AND(I9&lt;400,$E9="M")),0,1),IF($D10="70+",I9*0*IF(OR(AND(I9&lt;100, $E9="W"), AND(I9&lt;400,$E9="M")),0,1),I9*0.035*IF(OR(AND(I9&lt;100, $E9="W"), AND(I9&lt;400,$E9="M")),0,1)))),0)</f>
        <v>0</v>
      </c>
      <c r="J10" s="17">
        <f>IF(OR($E9="M",$E9="W"),IF($D10="u60",J9*0.035*IF(OR(AND(J9&lt;100, $E9="W"), AND(J9&lt;400,$E9="M")),0,1),IF($D10="60-69",J9*0.025*IF(OR(AND(J9&lt;100, $E9="W"), AND(J9&lt;400,$E9="M")),0,1),IF($D10="70+",J9*0*IF(OR(AND(J9&lt;100, $E9="W"), AND(J9&lt;400,$E9="M")),0,1),J9*0.035*IF(OR(AND(J9&lt;100, $E9="W"), AND(J9&lt;400,$E9="M")),0,1)))),0)</f>
        <v>0</v>
      </c>
      <c r="K10" s="17">
        <f t="shared" si="0"/>
        <v>0</v>
      </c>
      <c r="L10" s="17"/>
      <c r="M10" s="62"/>
      <c r="N10" s="68"/>
      <c r="O10" s="69"/>
      <c r="T10" s="45"/>
    </row>
    <row r="11" spans="1:53" ht="14.4" thickBot="1" x14ac:dyDescent="0.3">
      <c r="A11" s="18"/>
      <c r="B11" s="19"/>
      <c r="C11" s="20"/>
      <c r="D11" s="20"/>
      <c r="E11" s="36"/>
      <c r="F11" s="21">
        <f>IF(OR($E9="M",$E9="W"),IF($D10="u60",F9*IF(OR(AND(F9&lt;100, $E9="W"), AND(F9&lt;400,$E9="M")),0.07,0.035),IF($D10="60-69",F9*0.025*IF(OR(AND(F9&lt;100, $E9="W"), AND(F9&lt;400,$E9="M")),1,0),IF($D10="70+",F9*0,F9*IF(OR(AND(F9&lt;100, $E9="W"), AND(F9&lt;400,$E9="M")),0.07,0.035)))),0)</f>
        <v>0</v>
      </c>
      <c r="G11" s="21">
        <f>IF(OR($E9="M",$E9="W"),IF($D10="u60",G9*IF(OR(AND(G9&lt;100, $E9="W"), AND(G9&lt;400,$E9="M")),0.07,0.035),IF($D10="60-69",G9*0.025*IF(OR(AND(G9&lt;100, $E9="W"), AND(G9&lt;400,$E9="M")),1,0),IF($D10="70+",G9*0,G9*IF(OR(AND(G9&lt;100, $E9="W"), AND(G9&lt;400,$E9="M")),0.07,0.035)))),0)</f>
        <v>0</v>
      </c>
      <c r="H11" s="21">
        <f>IF(OR($E9="M",$E9="W"),IF($D10="u60",H9*IF(OR(AND(H9&lt;100, $E9="W"), AND(H9&lt;400,$E9="M")),0.07,0.035),IF($D10="60-69",H9*0.025*IF(OR(AND(H9&lt;100, $E9="W"), AND(H9&lt;400,$E9="M")),1,0),IF($D10="70+",H9*0,H9*IF(OR(AND(H9&lt;100, $E9="W"), AND(H9&lt;400,$E9="M")),0.07,0.035)))),0)</f>
        <v>0</v>
      </c>
      <c r="I11" s="21">
        <f>IF(OR($E9="M",$E9="W"),IF($D10="u60",I9*IF(OR(AND(I9&lt;100, $E9="W"), AND(I9&lt;400,$E9="M")),0.07,0.035),IF($D10="60-69",I9*0.025*IF(OR(AND(I9&lt;100, $E9="W"), AND(I9&lt;400,$E9="M")),1,0),IF($D10="70+",I9*0,I9*IF(OR(AND(I9&lt;100, $E9="W"), AND(I9&lt;400,$E9="M")),0.07,0.035)))),0)</f>
        <v>0</v>
      </c>
      <c r="J11" s="21">
        <f>IF(OR($E9="M",$E9="W"),IF($D10="u60",J9*IF(OR(AND(J9&lt;100, $E9="W"), AND(J9&lt;400,$E9="M")),0.07,0.035),IF($D10="60-69",J9*0.025*IF(OR(AND(J9&lt;100, $E9="W"), AND(J9&lt;400,$E9="M")),1,0),IF($D10="70+",J9*0,J9*IF(OR(AND(J9&lt;100, $E9="W"), AND(J9&lt;400,$E9="M")),0.07,0.035)))),0)</f>
        <v>0</v>
      </c>
      <c r="K11" s="21">
        <f t="shared" si="0"/>
        <v>0</v>
      </c>
      <c r="L11" s="21">
        <f>SUM(K10:K11)</f>
        <v>0</v>
      </c>
      <c r="M11" s="63"/>
      <c r="N11" s="70"/>
      <c r="O11" s="71"/>
    </row>
    <row r="12" spans="1:53" ht="14.4" thickTop="1" x14ac:dyDescent="0.25">
      <c r="A12" s="14"/>
      <c r="B12" s="15"/>
      <c r="C12" s="16"/>
      <c r="D12" s="16"/>
      <c r="E12" s="36" t="s">
        <v>21</v>
      </c>
      <c r="F12" s="37"/>
      <c r="G12" s="37"/>
      <c r="H12" s="37"/>
      <c r="I12" s="37"/>
      <c r="J12" s="37"/>
      <c r="K12" s="17">
        <f t="shared" si="0"/>
        <v>0</v>
      </c>
      <c r="L12" s="17">
        <f>IF(D13="70+",0,K12)</f>
        <v>0</v>
      </c>
      <c r="M12" s="61">
        <f>COUNTIF(F12:J12,"&gt;0")</f>
        <v>0</v>
      </c>
      <c r="N12" s="66"/>
      <c r="O12" s="67"/>
    </row>
    <row r="13" spans="1:53" ht="13.8" x14ac:dyDescent="0.25">
      <c r="A13" s="29"/>
      <c r="B13" s="30"/>
      <c r="C13" s="31"/>
      <c r="D13" s="31"/>
      <c r="E13" s="36"/>
      <c r="F13" s="17">
        <f>IF(OR($E12="M",$E12="W"),IF($D13="u60",F12*0.035*IF(OR(AND(F12&lt;100, $E12="W"), AND(F12&lt;400,$E12="M")),0,1),IF($D13="60-69",F12*0.025*IF(OR(AND(F12&lt;100, $E12="W"), AND(F12&lt;400,$E12="M")),0,1),IF($D13="70+",F12*0*IF(OR(AND(F12&lt;100, $E12="W"), AND(F12&lt;400,$E12="M")),0,1),F12*0.035*IF(OR(AND(F12&lt;100, $E12="W"), AND(F12&lt;400,$E12="M")),0,1)))),0)</f>
        <v>0</v>
      </c>
      <c r="G13" s="17">
        <f>IF(OR($E12="M",$E12="W"),IF($D13="u60",G12*0.035*IF(OR(AND(G12&lt;100, $E12="W"), AND(G12&lt;400,$E12="M")),0,1),IF($D13="60-69",G12*0.025*IF(OR(AND(G12&lt;100, $E12="W"), AND(G12&lt;400,$E12="M")),0,1),IF($D13="70+",G12*0*IF(OR(AND(G12&lt;100, $E12="W"), AND(G12&lt;400,$E12="M")),0,1),G12*0.035*IF(OR(AND(G12&lt;100, $E12="W"), AND(G12&lt;400,$E12="M")),0,1)))),0)</f>
        <v>0</v>
      </c>
      <c r="H13" s="17">
        <f>IF(OR($E12="M",$E12="W"),IF($D13="u60",H12*0.035*IF(OR(AND(H12&lt;100, $E12="W"), AND(H12&lt;400,$E12="M")),0,1),IF($D13="60-69",H12*0.025*IF(OR(AND(H12&lt;100, $E12="W"), AND(H12&lt;400,$E12="M")),0,1),IF($D13="70+",H12*0*IF(OR(AND(H12&lt;100, $E12="W"), AND(H12&lt;400,$E12="M")),0,1),H12*0.035*IF(OR(AND(H12&lt;100, $E12="W"), AND(H12&lt;400,$E12="M")),0,1)))),0)</f>
        <v>0</v>
      </c>
      <c r="I13" s="17">
        <f>IF(OR($E12="M",$E12="W"),IF($D13="u60",I12*0.035*IF(OR(AND(I12&lt;100, $E12="W"), AND(I12&lt;400,$E12="M")),0,1),IF($D13="60-69",I12*0.025*IF(OR(AND(I12&lt;100, $E12="W"), AND(I12&lt;400,$E12="M")),0,1),IF($D13="70+",I12*0*IF(OR(AND(I12&lt;100, $E12="W"), AND(I12&lt;400,$E12="M")),0,1),I12*0.035*IF(OR(AND(I12&lt;100, $E12="W"), AND(I12&lt;400,$E12="M")),0,1)))),0)</f>
        <v>0</v>
      </c>
      <c r="J13" s="17">
        <f>IF(OR($E12="M",$E12="W"),IF($D13="u60",J12*0.035*IF(OR(AND(J12&lt;100, $E12="W"), AND(J12&lt;400,$E12="M")),0,1),IF($D13="60-69",J12*0.025*IF(OR(AND(J12&lt;100, $E12="W"), AND(J12&lt;400,$E12="M")),0,1),IF($D13="70+",J12*0*IF(OR(AND(J12&lt;100, $E12="W"), AND(J12&lt;400,$E12="M")),0,1),J12*0.035*IF(OR(AND(J12&lt;100, $E12="W"), AND(J12&lt;400,$E12="M")),0,1)))),0)</f>
        <v>0</v>
      </c>
      <c r="K13" s="17">
        <f t="shared" si="0"/>
        <v>0</v>
      </c>
      <c r="L13" s="17"/>
      <c r="M13" s="62"/>
      <c r="N13" s="68"/>
      <c r="O13" s="69"/>
    </row>
    <row r="14" spans="1:53" ht="14.4" thickBot="1" x14ac:dyDescent="0.3">
      <c r="A14" s="18"/>
      <c r="B14" s="19"/>
      <c r="C14" s="20"/>
      <c r="D14" s="20"/>
      <c r="E14" s="36"/>
      <c r="F14" s="21">
        <f>IF(OR($E12="M",$E12="W"),IF($D13="u60",F12*IF(OR(AND(F12&lt;100, $E12="W"), AND(F12&lt;400,$E12="M")),0.07,0.035),IF($D13="60-69",F12*0.025*IF(OR(AND(F12&lt;100, $E12="W"), AND(F12&lt;400,$E12="M")),1,0),IF($D13="70+",F12*0,F12*IF(OR(AND(F12&lt;100, $E12="W"), AND(F12&lt;400,$E12="M")),0.07,0.035)))),0)</f>
        <v>0</v>
      </c>
      <c r="G14" s="21">
        <f>IF(OR($E12="M",$E12="W"),IF($D13="u60",G12*IF(OR(AND(G12&lt;100, $E12="W"), AND(G12&lt;400,$E12="M")),0.07,0.035),IF($D13="60-69",G12*0.025*IF(OR(AND(G12&lt;100, $E12="W"), AND(G12&lt;400,$E12="M")),1,0),IF($D13="70+",G12*0,G12*IF(OR(AND(G12&lt;100, $E12="W"), AND(G12&lt;400,$E12="M")),0.07,0.035)))),0)</f>
        <v>0</v>
      </c>
      <c r="H14" s="21">
        <f>IF(OR($E12="M",$E12="W"),IF($D13="u60",H12*IF(OR(AND(H12&lt;100, $E12="W"), AND(H12&lt;400,$E12="M")),0.07,0.035),IF($D13="60-69",H12*0.025*IF(OR(AND(H12&lt;100, $E12="W"), AND(H12&lt;400,$E12="M")),1,0),IF($D13="70+",H12*0,H12*IF(OR(AND(H12&lt;100, $E12="W"), AND(H12&lt;400,$E12="M")),0.07,0.035)))),0)</f>
        <v>0</v>
      </c>
      <c r="I14" s="21">
        <f>IF(OR($E12="M",$E12="W"),IF($D13="u60",I12*IF(OR(AND(I12&lt;100, $E12="W"), AND(I12&lt;400,$E12="M")),0.07,0.035),IF($D13="60-69",I12*0.025*IF(OR(AND(I12&lt;100, $E12="W"), AND(I12&lt;400,$E12="M")),1,0),IF($D13="70+",I12*0,I12*IF(OR(AND(I12&lt;100, $E12="W"), AND(I12&lt;400,$E12="M")),0.07,0.035)))),0)</f>
        <v>0</v>
      </c>
      <c r="J14" s="21">
        <f>IF(OR($E12="M",$E12="W"),IF($D13="u60",J12*IF(OR(AND(J12&lt;100, $E12="W"), AND(J12&lt;400,$E12="M")),0.07,0.035),IF($D13="60-69",J12*0.025*IF(OR(AND(J12&lt;100, $E12="W"), AND(J12&lt;400,$E12="M")),1,0),IF($D13="70+",J12*0,J12*IF(OR(AND(J12&lt;100, $E12="W"), AND(J12&lt;400,$E12="M")),0.07,0.035)))),0)</f>
        <v>0</v>
      </c>
      <c r="K14" s="21">
        <f t="shared" si="0"/>
        <v>0</v>
      </c>
      <c r="L14" s="21">
        <f>SUM(K13:K14)</f>
        <v>0</v>
      </c>
      <c r="M14" s="63"/>
      <c r="N14" s="70"/>
      <c r="O14" s="71"/>
    </row>
    <row r="15" spans="1:53" ht="14.4" thickTop="1" x14ac:dyDescent="0.25">
      <c r="A15" s="14"/>
      <c r="B15" s="15"/>
      <c r="C15" s="16"/>
      <c r="D15" s="16"/>
      <c r="E15" s="36" t="s">
        <v>21</v>
      </c>
      <c r="F15" s="37"/>
      <c r="G15" s="37"/>
      <c r="H15" s="37"/>
      <c r="I15" s="37"/>
      <c r="J15" s="37"/>
      <c r="K15" s="17">
        <f t="shared" si="0"/>
        <v>0</v>
      </c>
      <c r="L15" s="17">
        <f>IF(D16="70+",0,K15)</f>
        <v>0</v>
      </c>
      <c r="M15" s="61">
        <f>COUNTIF(F15:J15,"&gt;0")</f>
        <v>0</v>
      </c>
      <c r="N15" s="66"/>
      <c r="O15" s="67"/>
    </row>
    <row r="16" spans="1:53" ht="13.8" x14ac:dyDescent="0.25">
      <c r="A16" s="29"/>
      <c r="B16" s="30"/>
      <c r="C16" s="31"/>
      <c r="D16" s="31"/>
      <c r="E16" s="36"/>
      <c r="F16" s="17">
        <f>IF(OR($E15="M",$E15="W"),IF($D16="u60",F15*0.035*IF(OR(AND(F15&lt;100, $E15="W"), AND(F15&lt;400,$E15="M")),0,1),IF($D16="60-69",F15*0.025*IF(OR(AND(F15&lt;100, $E15="W"), AND(F15&lt;400,$E15="M")),0,1),IF($D16="70+",F15*0*IF(OR(AND(F15&lt;100, $E15="W"), AND(F15&lt;400,$E15="M")),0,1),F15*0.035*IF(OR(AND(F15&lt;100, $E15="W"), AND(F15&lt;400,$E15="M")),0,1)))),0)</f>
        <v>0</v>
      </c>
      <c r="G16" s="17">
        <f>IF(OR($E15="M",$E15="W"),IF($D16="u60",G15*0.035*IF(OR(AND(G15&lt;100, $E15="W"), AND(G15&lt;400,$E15="M")),0,1),IF($D16="60-69",G15*0.025*IF(OR(AND(G15&lt;100, $E15="W"), AND(G15&lt;400,$E15="M")),0,1),IF($D16="70+",G15*0*IF(OR(AND(G15&lt;100, $E15="W"), AND(G15&lt;400,$E15="M")),0,1),G15*0.035*IF(OR(AND(G15&lt;100, $E15="W"), AND(G15&lt;400,$E15="M")),0,1)))),0)</f>
        <v>0</v>
      </c>
      <c r="H16" s="17">
        <f>IF(OR($E15="M",$E15="W"),IF($D16="u60",H15*0.035*IF(OR(AND(H15&lt;100, $E15="W"), AND(H15&lt;400,$E15="M")),0,1),IF($D16="60-69",H15*0.025*IF(OR(AND(H15&lt;100, $E15="W"), AND(H15&lt;400,$E15="M")),0,1),IF($D16="70+",H15*0*IF(OR(AND(H15&lt;100, $E15="W"), AND(H15&lt;400,$E15="M")),0,1),H15*0.035*IF(OR(AND(H15&lt;100, $E15="W"), AND(H15&lt;400,$E15="M")),0,1)))),0)</f>
        <v>0</v>
      </c>
      <c r="I16" s="17">
        <f>IF(OR($E15="M",$E15="W"),IF($D16="u60",I15*0.035*IF(OR(AND(I15&lt;100, $E15="W"), AND(I15&lt;400,$E15="M")),0,1),IF($D16="60-69",I15*0.025*IF(OR(AND(I15&lt;100, $E15="W"), AND(I15&lt;400,$E15="M")),0,1),IF($D16="70+",I15*0*IF(OR(AND(I15&lt;100, $E15="W"), AND(I15&lt;400,$E15="M")),0,1),I15*0.035*IF(OR(AND(I15&lt;100, $E15="W"), AND(I15&lt;400,$E15="M")),0,1)))),0)</f>
        <v>0</v>
      </c>
      <c r="J16" s="17">
        <f>IF(OR($E15="M",$E15="W"),IF($D16="u60",J15*0.035*IF(OR(AND(J15&lt;100, $E15="W"), AND(J15&lt;400,$E15="M")),0,1),IF($D16="60-69",J15*0.025*IF(OR(AND(J15&lt;100, $E15="W"), AND(J15&lt;400,$E15="M")),0,1),IF($D16="70+",J15*0*IF(OR(AND(J15&lt;100, $E15="W"), AND(J15&lt;400,$E15="M")),0,1),J15*0.035*IF(OR(AND(J15&lt;100, $E15="W"), AND(J15&lt;400,$E15="M")),0,1)))),0)</f>
        <v>0</v>
      </c>
      <c r="K16" s="17">
        <f t="shared" si="0"/>
        <v>0</v>
      </c>
      <c r="L16" s="17"/>
      <c r="M16" s="62"/>
      <c r="N16" s="68"/>
      <c r="O16" s="69"/>
    </row>
    <row r="17" spans="1:15" ht="14.4" thickBot="1" x14ac:dyDescent="0.3">
      <c r="A17" s="18"/>
      <c r="B17" s="19"/>
      <c r="C17" s="20"/>
      <c r="D17" s="20"/>
      <c r="E17" s="36"/>
      <c r="F17" s="21">
        <f>IF(OR($E15="M",$E15="W"),IF($D16="u60",F15*IF(OR(AND(F15&lt;100, $E15="W"), AND(F15&lt;400,$E15="M")),0.07,0.035),IF($D16="60-69",F15*0.025*IF(OR(AND(F15&lt;100, $E15="W"), AND(F15&lt;400,$E15="M")),1,0),IF($D16="70+",F15*0,F15*IF(OR(AND(F15&lt;100, $E15="W"), AND(F15&lt;400,$E15="M")),0.07,0.035)))),0)</f>
        <v>0</v>
      </c>
      <c r="G17" s="21">
        <f>IF(OR($E15="M",$E15="W"),IF($D16="u60",G15*IF(OR(AND(G15&lt;100, $E15="W"), AND(G15&lt;400,$E15="M")),0.07,0.035),IF($D16="60-69",G15*0.025*IF(OR(AND(G15&lt;100, $E15="W"), AND(G15&lt;400,$E15="M")),1,0),IF($D16="70+",G15*0,G15*IF(OR(AND(G15&lt;100, $E15="W"), AND(G15&lt;400,$E15="M")),0.07,0.035)))),0)</f>
        <v>0</v>
      </c>
      <c r="H17" s="21">
        <f>IF(OR($E15="M",$E15="W"),IF($D16="u60",H15*IF(OR(AND(H15&lt;100, $E15="W"), AND(H15&lt;400,$E15="M")),0.07,0.035),IF($D16="60-69",H15*0.025*IF(OR(AND(H15&lt;100, $E15="W"), AND(H15&lt;400,$E15="M")),1,0),IF($D16="70+",H15*0,H15*IF(OR(AND(H15&lt;100, $E15="W"), AND(H15&lt;400,$E15="M")),0.07,0.035)))),0)</f>
        <v>0</v>
      </c>
      <c r="I17" s="21">
        <f>IF(OR($E15="M",$E15="W"),IF($D16="u60",I15*IF(OR(AND(I15&lt;100, $E15="W"), AND(I15&lt;400,$E15="M")),0.07,0.035),IF($D16="60-69",I15*0.025*IF(OR(AND(I15&lt;100, $E15="W"), AND(I15&lt;400,$E15="M")),1,0),IF($D16="70+",I15*0,I15*IF(OR(AND(I15&lt;100, $E15="W"), AND(I15&lt;400,$E15="M")),0.07,0.035)))),0)</f>
        <v>0</v>
      </c>
      <c r="J17" s="21">
        <f>IF(OR($E15="M",$E15="W"),IF($D16="u60",J15*IF(OR(AND(J15&lt;100, $E15="W"), AND(J15&lt;400,$E15="M")),0.07,0.035),IF($D16="60-69",J15*0.025*IF(OR(AND(J15&lt;100, $E15="W"), AND(J15&lt;400,$E15="M")),1,0),IF($D16="70+",J15*0,J15*IF(OR(AND(J15&lt;100, $E15="W"), AND(J15&lt;400,$E15="M")),0.07,0.035)))),0)</f>
        <v>0</v>
      </c>
      <c r="K17" s="21">
        <f t="shared" si="0"/>
        <v>0</v>
      </c>
      <c r="L17" s="21">
        <f>SUM(K16:K17)</f>
        <v>0</v>
      </c>
      <c r="M17" s="63"/>
      <c r="N17" s="70"/>
      <c r="O17" s="71"/>
    </row>
    <row r="18" spans="1:15" ht="14.4" thickTop="1" x14ac:dyDescent="0.25">
      <c r="A18" s="14"/>
      <c r="B18" s="15"/>
      <c r="C18" s="16"/>
      <c r="D18" s="16"/>
      <c r="E18" s="36" t="s">
        <v>21</v>
      </c>
      <c r="F18" s="37"/>
      <c r="G18" s="37"/>
      <c r="H18" s="37"/>
      <c r="I18" s="37"/>
      <c r="J18" s="37"/>
      <c r="K18" s="17">
        <f t="shared" si="0"/>
        <v>0</v>
      </c>
      <c r="L18" s="17">
        <f>IF(D19="70+",0,K18)</f>
        <v>0</v>
      </c>
      <c r="M18" s="61">
        <f>COUNTIF(F18:J18,"&gt;0")</f>
        <v>0</v>
      </c>
      <c r="N18" s="66"/>
      <c r="O18" s="67"/>
    </row>
    <row r="19" spans="1:15" ht="13.8" x14ac:dyDescent="0.25">
      <c r="A19" s="29"/>
      <c r="B19" s="30"/>
      <c r="C19" s="31"/>
      <c r="D19" s="31"/>
      <c r="E19" s="36"/>
      <c r="F19" s="17">
        <f>IF(OR($E18="M",$E18="W"),IF($D19="u60",F18*0.035*IF(OR(AND(F18&lt;100, $E18="W"), AND(F18&lt;400,$E18="M")),0,1),IF($D19="60-69",F18*0.025*IF(OR(AND(F18&lt;100, $E18="W"), AND(F18&lt;400,$E18="M")),0,1),IF($D19="70+",F18*0*IF(OR(AND(F18&lt;100, $E18="W"), AND(F18&lt;400,$E18="M")),0,1),F18*0.035*IF(OR(AND(F18&lt;100, $E18="W"), AND(F18&lt;400,$E18="M")),0,1)))),0)</f>
        <v>0</v>
      </c>
      <c r="G19" s="17">
        <f>IF(OR($E18="M",$E18="W"),IF($D19="u60",G18*0.035*IF(OR(AND(G18&lt;100, $E18="W"), AND(G18&lt;400,$E18="M")),0,1),IF($D19="60-69",G18*0.025*IF(OR(AND(G18&lt;100, $E18="W"), AND(G18&lt;400,$E18="M")),0,1),IF($D19="70+",G18*0*IF(OR(AND(G18&lt;100, $E18="W"), AND(G18&lt;400,$E18="M")),0,1),G18*0.035*IF(OR(AND(G18&lt;100, $E18="W"), AND(G18&lt;400,$E18="M")),0,1)))),0)</f>
        <v>0</v>
      </c>
      <c r="H19" s="17">
        <f>IF(OR($E18="M",$E18="W"),IF($D19="u60",H18*0.035*IF(OR(AND(H18&lt;100, $E18="W"), AND(H18&lt;400,$E18="M")),0,1),IF($D19="60-69",H18*0.025*IF(OR(AND(H18&lt;100, $E18="W"), AND(H18&lt;400,$E18="M")),0,1),IF($D19="70+",H18*0*IF(OR(AND(H18&lt;100, $E18="W"), AND(H18&lt;400,$E18="M")),0,1),H18*0.035*IF(OR(AND(H18&lt;100, $E18="W"), AND(H18&lt;400,$E18="M")),0,1)))),0)</f>
        <v>0</v>
      </c>
      <c r="I19" s="17">
        <f>IF(OR($E18="M",$E18="W"),IF($D19="u60",I18*0.035*IF(OR(AND(I18&lt;100, $E18="W"), AND(I18&lt;400,$E18="M")),0,1),IF($D19="60-69",I18*0.025*IF(OR(AND(I18&lt;100, $E18="W"), AND(I18&lt;400,$E18="M")),0,1),IF($D19="70+",I18*0*IF(OR(AND(I18&lt;100, $E18="W"), AND(I18&lt;400,$E18="M")),0,1),I18*0.035*IF(OR(AND(I18&lt;100, $E18="W"), AND(I18&lt;400,$E18="M")),0,1)))),0)</f>
        <v>0</v>
      </c>
      <c r="J19" s="17">
        <f>IF(OR($E18="M",$E18="W"),IF($D19="u60",J18*0.035*IF(OR(AND(J18&lt;100, $E18="W"), AND(J18&lt;400,$E18="M")),0,1),IF($D19="60-69",J18*0.025*IF(OR(AND(J18&lt;100, $E18="W"), AND(J18&lt;400,$E18="M")),0,1),IF($D19="70+",J18*0*IF(OR(AND(J18&lt;100, $E18="W"), AND(J18&lt;400,$E18="M")),0,1),J18*0.035*IF(OR(AND(J18&lt;100, $E18="W"), AND(J18&lt;400,$E18="M")),0,1)))),0)</f>
        <v>0</v>
      </c>
      <c r="K19" s="17">
        <f t="shared" si="0"/>
        <v>0</v>
      </c>
      <c r="L19" s="17"/>
      <c r="M19" s="62"/>
      <c r="N19" s="68"/>
      <c r="O19" s="69"/>
    </row>
    <row r="20" spans="1:15" ht="14.4" thickBot="1" x14ac:dyDescent="0.3">
      <c r="A20" s="18"/>
      <c r="B20" s="19"/>
      <c r="C20" s="20"/>
      <c r="D20" s="20"/>
      <c r="E20" s="36"/>
      <c r="F20" s="21">
        <f>IF(OR($E18="M",$E18="W"),IF($D19="u60",F18*IF(OR(AND(F18&lt;100, $E18="W"), AND(F18&lt;400,$E18="M")),0.07,0.035),IF($D19="60-69",F18*0.025*IF(OR(AND(F18&lt;100, $E18="W"), AND(F18&lt;400,$E18="M")),1,0),IF($D19="70+",F18*0,F18*IF(OR(AND(F18&lt;100, $E18="W"), AND(F18&lt;400,$E18="M")),0.07,0.035)))),0)</f>
        <v>0</v>
      </c>
      <c r="G20" s="21">
        <f>IF(OR($E18="M",$E18="W"),IF($D19="u60",G18*IF(OR(AND(G18&lt;100, $E18="W"), AND(G18&lt;400,$E18="M")),0.07,0.035),IF($D19="60-69",G18*0.025*IF(OR(AND(G18&lt;100, $E18="W"), AND(G18&lt;400,$E18="M")),1,0),IF($D19="70+",G18*0,G18*IF(OR(AND(G18&lt;100, $E18="W"), AND(G18&lt;400,$E18="M")),0.07,0.035)))),0)</f>
        <v>0</v>
      </c>
      <c r="H20" s="21">
        <f>IF(OR($E18="M",$E18="W"),IF($D19="u60",H18*IF(OR(AND(H18&lt;100, $E18="W"), AND(H18&lt;400,$E18="M")),0.07,0.035),IF($D19="60-69",H18*0.025*IF(OR(AND(H18&lt;100, $E18="W"), AND(H18&lt;400,$E18="M")),1,0),IF($D19="70+",H18*0,H18*IF(OR(AND(H18&lt;100, $E18="W"), AND(H18&lt;400,$E18="M")),0.07,0.035)))),0)</f>
        <v>0</v>
      </c>
      <c r="I20" s="21">
        <f>IF(OR($E18="M",$E18="W"),IF($D19="u60",I18*IF(OR(AND(I18&lt;100, $E18="W"), AND(I18&lt;400,$E18="M")),0.07,0.035),IF($D19="60-69",I18*0.025*IF(OR(AND(I18&lt;100, $E18="W"), AND(I18&lt;400,$E18="M")),1,0),IF($D19="70+",I18*0,I18*IF(OR(AND(I18&lt;100, $E18="W"), AND(I18&lt;400,$E18="M")),0.07,0.035)))),0)</f>
        <v>0</v>
      </c>
      <c r="J20" s="21">
        <f>IF(OR($E18="M",$E18="W"),IF($D19="u60",J18*IF(OR(AND(J18&lt;100, $E18="W"), AND(J18&lt;400,$E18="M")),0.07,0.035),IF($D19="60-69",J18*0.025*IF(OR(AND(J18&lt;100, $E18="W"), AND(J18&lt;400,$E18="M")),1,0),IF($D19="70+",J18*0,J18*IF(OR(AND(J18&lt;100, $E18="W"), AND(J18&lt;400,$E18="M")),0.07,0.035)))),0)</f>
        <v>0</v>
      </c>
      <c r="K20" s="21">
        <f t="shared" si="0"/>
        <v>0</v>
      </c>
      <c r="L20" s="21">
        <f>SUM(K19:K20)</f>
        <v>0</v>
      </c>
      <c r="M20" s="63"/>
      <c r="N20" s="70"/>
      <c r="O20" s="71"/>
    </row>
    <row r="21" spans="1:15" ht="14.4" thickTop="1" x14ac:dyDescent="0.25">
      <c r="A21" s="14"/>
      <c r="B21" s="15"/>
      <c r="C21" s="16"/>
      <c r="D21" s="16"/>
      <c r="E21" s="36" t="s">
        <v>21</v>
      </c>
      <c r="F21" s="37"/>
      <c r="G21" s="37"/>
      <c r="H21" s="37"/>
      <c r="I21" s="37"/>
      <c r="J21" s="37"/>
      <c r="K21" s="17">
        <f t="shared" si="0"/>
        <v>0</v>
      </c>
      <c r="L21" s="17">
        <f>IF(D22="70+",0,K21)</f>
        <v>0</v>
      </c>
      <c r="M21" s="61">
        <f>COUNTIF(F21:J21,"&gt;0")</f>
        <v>0</v>
      </c>
      <c r="N21" s="66"/>
      <c r="O21" s="67"/>
    </row>
    <row r="22" spans="1:15" ht="13.8" x14ac:dyDescent="0.25">
      <c r="A22" s="29"/>
      <c r="B22" s="30"/>
      <c r="C22" s="31"/>
      <c r="D22" s="31"/>
      <c r="E22" s="36"/>
      <c r="F22" s="17">
        <f>IF(OR($E21="M",$E21="W"),IF($D22="u60",F21*0.035*IF(OR(AND(F21&lt;100, $E21="W"), AND(F21&lt;400,$E21="M")),0,1),IF($D22="60-69",F21*0.025*IF(OR(AND(F21&lt;100, $E21="W"), AND(F21&lt;400,$E21="M")),0,1),IF($D22="70+",F21*0*IF(OR(AND(F21&lt;100, $E21="W"), AND(F21&lt;400,$E21="M")),0,1),F21*0.035*IF(OR(AND(F21&lt;100, $E21="W"), AND(F21&lt;400,$E21="M")),0,1)))),0)</f>
        <v>0</v>
      </c>
      <c r="G22" s="17">
        <f>IF(OR($E21="M",$E21="W"),IF($D22="u60",G21*0.035*IF(OR(AND(G21&lt;100, $E21="W"), AND(G21&lt;400,$E21="M")),0,1),IF($D22="60-69",G21*0.025*IF(OR(AND(G21&lt;100, $E21="W"), AND(G21&lt;400,$E21="M")),0,1),IF($D22="70+",G21*0*IF(OR(AND(G21&lt;100, $E21="W"), AND(G21&lt;400,$E21="M")),0,1),G21*0.035*IF(OR(AND(G21&lt;100, $E21="W"), AND(G21&lt;400,$E21="M")),0,1)))),0)</f>
        <v>0</v>
      </c>
      <c r="H22" s="17">
        <f>IF(OR($E21="M",$E21="W"),IF($D22="u60",H21*0.035*IF(OR(AND(H21&lt;100, $E21="W"), AND(H21&lt;400,$E21="M")),0,1),IF($D22="60-69",H21*0.025*IF(OR(AND(H21&lt;100, $E21="W"), AND(H21&lt;400,$E21="M")),0,1),IF($D22="70+",H21*0*IF(OR(AND(H21&lt;100, $E21="W"), AND(H21&lt;400,$E21="M")),0,1),H21*0.035*IF(OR(AND(H21&lt;100, $E21="W"), AND(H21&lt;400,$E21="M")),0,1)))),0)</f>
        <v>0</v>
      </c>
      <c r="I22" s="17">
        <f>IF(OR($E21="M",$E21="W"),IF($D22="u60",I21*0.035*IF(OR(AND(I21&lt;100, $E21="W"), AND(I21&lt;400,$E21="M")),0,1),IF($D22="60-69",I21*0.025*IF(OR(AND(I21&lt;100, $E21="W"), AND(I21&lt;400,$E21="M")),0,1),IF($D22="70+",I21*0*IF(OR(AND(I21&lt;100, $E21="W"), AND(I21&lt;400,$E21="M")),0,1),I21*0.035*IF(OR(AND(I21&lt;100, $E21="W"), AND(I21&lt;400,$E21="M")),0,1)))),0)</f>
        <v>0</v>
      </c>
      <c r="J22" s="17">
        <f>IF(OR($E21="M",$E21="W"),IF($D22="u60",J21*0.035*IF(OR(AND(J21&lt;100, $E21="W"), AND(J21&lt;400,$E21="M")),0,1),IF($D22="60-69",J21*0.025*IF(OR(AND(J21&lt;100, $E21="W"), AND(J21&lt;400,$E21="M")),0,1),IF($D22="70+",J21*0*IF(OR(AND(J21&lt;100, $E21="W"), AND(J21&lt;400,$E21="M")),0,1),J21*0.035*IF(OR(AND(J21&lt;100, $E21="W"), AND(J21&lt;400,$E21="M")),0,1)))),0)</f>
        <v>0</v>
      </c>
      <c r="K22" s="17">
        <f t="shared" si="0"/>
        <v>0</v>
      </c>
      <c r="L22" s="17"/>
      <c r="M22" s="62"/>
      <c r="N22" s="68"/>
      <c r="O22" s="69"/>
    </row>
    <row r="23" spans="1:15" ht="14.4" thickBot="1" x14ac:dyDescent="0.3">
      <c r="A23" s="18"/>
      <c r="B23" s="19"/>
      <c r="C23" s="20"/>
      <c r="D23" s="20"/>
      <c r="E23" s="36"/>
      <c r="F23" s="21">
        <f>IF(OR($E21="M",$E21="W"),IF($D22="u60",F21*IF(OR(AND(F21&lt;100, $E21="W"), AND(F21&lt;400,$E21="M")),0.07,0.035),IF($D22="60-69",F21*0.025*IF(OR(AND(F21&lt;100, $E21="W"), AND(F21&lt;400,$E21="M")),1,0),IF($D22="70+",F21*0,F21*IF(OR(AND(F21&lt;100, $E21="W"), AND(F21&lt;400,$E21="M")),0.07,0.035)))),0)</f>
        <v>0</v>
      </c>
      <c r="G23" s="21">
        <f>IF(OR($E21="M",$E21="W"),IF($D22="u60",G21*IF(OR(AND(G21&lt;100, $E21="W"), AND(G21&lt;400,$E21="M")),0.07,0.035),IF($D22="60-69",G21*0.025*IF(OR(AND(G21&lt;100, $E21="W"), AND(G21&lt;400,$E21="M")),1,0),IF($D22="70+",G21*0,G21*IF(OR(AND(G21&lt;100, $E21="W"), AND(G21&lt;400,$E21="M")),0.07,0.035)))),0)</f>
        <v>0</v>
      </c>
      <c r="H23" s="21">
        <f>IF(OR($E21="M",$E21="W"),IF($D22="u60",H21*IF(OR(AND(H21&lt;100, $E21="W"), AND(H21&lt;400,$E21="M")),0.07,0.035),IF($D22="60-69",H21*0.025*IF(OR(AND(H21&lt;100, $E21="W"), AND(H21&lt;400,$E21="M")),1,0),IF($D22="70+",H21*0,H21*IF(OR(AND(H21&lt;100, $E21="W"), AND(H21&lt;400,$E21="M")),0.07,0.035)))),0)</f>
        <v>0</v>
      </c>
      <c r="I23" s="21">
        <f>IF(OR($E21="M",$E21="W"),IF($D22="u60",I21*IF(OR(AND(I21&lt;100, $E21="W"), AND(I21&lt;400,$E21="M")),0.07,0.035),IF($D22="60-69",I21*0.025*IF(OR(AND(I21&lt;100, $E21="W"), AND(I21&lt;400,$E21="M")),1,0),IF($D22="70+",I21*0,I21*IF(OR(AND(I21&lt;100, $E21="W"), AND(I21&lt;400,$E21="M")),0.07,0.035)))),0)</f>
        <v>0</v>
      </c>
      <c r="J23" s="21">
        <f>IF(OR($E21="M",$E21="W"),IF($D22="u60",J21*IF(OR(AND(J21&lt;100, $E21="W"), AND(J21&lt;400,$E21="M")),0.07,0.035),IF($D22="60-69",J21*0.025*IF(OR(AND(J21&lt;100, $E21="W"), AND(J21&lt;400,$E21="M")),1,0),IF($D22="70+",J21*0,J21*IF(OR(AND(J21&lt;100, $E21="W"), AND(J21&lt;400,$E21="M")),0.07,0.035)))),0)</f>
        <v>0</v>
      </c>
      <c r="K23" s="21">
        <f t="shared" si="0"/>
        <v>0</v>
      </c>
      <c r="L23" s="21">
        <f>SUM(K22:K23)</f>
        <v>0</v>
      </c>
      <c r="M23" s="63"/>
      <c r="N23" s="70"/>
      <c r="O23" s="71"/>
    </row>
    <row r="24" spans="1:15" ht="14.4" thickTop="1" x14ac:dyDescent="0.25">
      <c r="A24" s="14"/>
      <c r="B24" s="15"/>
      <c r="C24" s="16"/>
      <c r="D24" s="16"/>
      <c r="E24" s="36" t="s">
        <v>21</v>
      </c>
      <c r="F24" s="37"/>
      <c r="G24" s="37"/>
      <c r="H24" s="37"/>
      <c r="I24" s="37"/>
      <c r="J24" s="37"/>
      <c r="K24" s="17">
        <f t="shared" si="0"/>
        <v>0</v>
      </c>
      <c r="L24" s="17">
        <f>IF(D25="70+",0,K24)</f>
        <v>0</v>
      </c>
      <c r="M24" s="61">
        <f>COUNTIF(F24:J24,"&gt;0")</f>
        <v>0</v>
      </c>
      <c r="N24" s="66"/>
      <c r="O24" s="67"/>
    </row>
    <row r="25" spans="1:15" ht="13.8" x14ac:dyDescent="0.25">
      <c r="A25" s="29"/>
      <c r="B25" s="30"/>
      <c r="C25" s="31"/>
      <c r="D25" s="31"/>
      <c r="E25" s="36"/>
      <c r="F25" s="17">
        <f>IF(OR($E24="M",$E24="W"),IF($D25="u60",F24*0.035*IF(OR(AND(F24&lt;100, $E24="W"), AND(F24&lt;400,$E24="M")),0,1),IF($D25="60-69",F24*0.025*IF(OR(AND(F24&lt;100, $E24="W"), AND(F24&lt;400,$E24="M")),0,1),IF($D25="70+",F24*0*IF(OR(AND(F24&lt;100, $E24="W"), AND(F24&lt;400,$E24="M")),0,1),F24*0.035*IF(OR(AND(F24&lt;100, $E24="W"), AND(F24&lt;400,$E24="M")),0,1)))),0)</f>
        <v>0</v>
      </c>
      <c r="G25" s="17">
        <f>IF(OR($E24="M",$E24="W"),IF($D25="u60",G24*0.035*IF(OR(AND(G24&lt;100, $E24="W"), AND(G24&lt;400,$E24="M")),0,1),IF($D25="60-69",G24*0.025*IF(OR(AND(G24&lt;100, $E24="W"), AND(G24&lt;400,$E24="M")),0,1),IF($D25="70+",G24*0*IF(OR(AND(G24&lt;100, $E24="W"), AND(G24&lt;400,$E24="M")),0,1),G24*0.035*IF(OR(AND(G24&lt;100, $E24="W"), AND(G24&lt;400,$E24="M")),0,1)))),0)</f>
        <v>0</v>
      </c>
      <c r="H25" s="17">
        <f>IF(OR($E24="M",$E24="W"),IF($D25="u60",H24*0.035*IF(OR(AND(H24&lt;100, $E24="W"), AND(H24&lt;400,$E24="M")),0,1),IF($D25="60-69",H24*0.025*IF(OR(AND(H24&lt;100, $E24="W"), AND(H24&lt;400,$E24="M")),0,1),IF($D25="70+",H24*0*IF(OR(AND(H24&lt;100, $E24="W"), AND(H24&lt;400,$E24="M")),0,1),H24*0.035*IF(OR(AND(H24&lt;100, $E24="W"), AND(H24&lt;400,$E24="M")),0,1)))),0)</f>
        <v>0</v>
      </c>
      <c r="I25" s="17">
        <f>IF(OR($E24="M",$E24="W"),IF($D25="u60",I24*0.035*IF(OR(AND(I24&lt;100, $E24="W"), AND(I24&lt;400,$E24="M")),0,1),IF($D25="60-69",I24*0.025*IF(OR(AND(I24&lt;100, $E24="W"), AND(I24&lt;400,$E24="M")),0,1),IF($D25="70+",I24*0*IF(OR(AND(I24&lt;100, $E24="W"), AND(I24&lt;400,$E24="M")),0,1),I24*0.035*IF(OR(AND(I24&lt;100, $E24="W"), AND(I24&lt;400,$E24="M")),0,1)))),0)</f>
        <v>0</v>
      </c>
      <c r="J25" s="17">
        <f>IF(OR($E24="M",$E24="W"),IF($D25="u60",J24*0.035*IF(OR(AND(J24&lt;100, $E24="W"), AND(J24&lt;400,$E24="M")),0,1),IF($D25="60-69",J24*0.025*IF(OR(AND(J24&lt;100, $E24="W"), AND(J24&lt;400,$E24="M")),0,1),IF($D25="70+",J24*0*IF(OR(AND(J24&lt;100, $E24="W"), AND(J24&lt;400,$E24="M")),0,1),J24*0.035*IF(OR(AND(J24&lt;100, $E24="W"), AND(J24&lt;400,$E24="M")),0,1)))),0)</f>
        <v>0</v>
      </c>
      <c r="K25" s="17">
        <f t="shared" si="0"/>
        <v>0</v>
      </c>
      <c r="L25" s="17"/>
      <c r="M25" s="62"/>
      <c r="N25" s="68"/>
      <c r="O25" s="69"/>
    </row>
    <row r="26" spans="1:15" ht="14.4" thickBot="1" x14ac:dyDescent="0.3">
      <c r="A26" s="18"/>
      <c r="B26" s="19"/>
      <c r="C26" s="20"/>
      <c r="D26" s="20"/>
      <c r="E26" s="36"/>
      <c r="F26" s="21">
        <f>IF(OR($E24="M",$E24="W"),IF($D25="u60",F24*IF(OR(AND(F24&lt;100, $E24="W"), AND(F24&lt;400,$E24="M")),0.07,0.035),IF($D25="60-69",F24*0.025*IF(OR(AND(F24&lt;100, $E24="W"), AND(F24&lt;400,$E24="M")),1,0),IF($D25="70+",F24*0,F24*IF(OR(AND(F24&lt;100, $E24="W"), AND(F24&lt;400,$E24="M")),0.07,0.035)))),0)</f>
        <v>0</v>
      </c>
      <c r="G26" s="21">
        <f>IF(OR($E24="M",$E24="W"),IF($D25="u60",G24*IF(OR(AND(G24&lt;100, $E24="W"), AND(G24&lt;400,$E24="M")),0.07,0.035),IF($D25="60-69",G24*0.025*IF(OR(AND(G24&lt;100, $E24="W"), AND(G24&lt;400,$E24="M")),1,0),IF($D25="70+",G24*0,G24*IF(OR(AND(G24&lt;100, $E24="W"), AND(G24&lt;400,$E24="M")),0.07,0.035)))),0)</f>
        <v>0</v>
      </c>
      <c r="H26" s="21">
        <f>IF(OR($E24="M",$E24="W"),IF($D25="u60",H24*IF(OR(AND(H24&lt;100, $E24="W"), AND(H24&lt;400,$E24="M")),0.07,0.035),IF($D25="60-69",H24*0.025*IF(OR(AND(H24&lt;100, $E24="W"), AND(H24&lt;400,$E24="M")),1,0),IF($D25="70+",H24*0,H24*IF(OR(AND(H24&lt;100, $E24="W"), AND(H24&lt;400,$E24="M")),0.07,0.035)))),0)</f>
        <v>0</v>
      </c>
      <c r="I26" s="21">
        <f>IF(OR($E24="M",$E24="W"),IF($D25="u60",I24*IF(OR(AND(I24&lt;100, $E24="W"), AND(I24&lt;400,$E24="M")),0.07,0.035),IF($D25="60-69",I24*0.025*IF(OR(AND(I24&lt;100, $E24="W"), AND(I24&lt;400,$E24="M")),1,0),IF($D25="70+",I24*0,I24*IF(OR(AND(I24&lt;100, $E24="W"), AND(I24&lt;400,$E24="M")),0.07,0.035)))),0)</f>
        <v>0</v>
      </c>
      <c r="J26" s="21">
        <f>IF(OR($E24="M",$E24="W"),IF($D25="u60",J24*IF(OR(AND(J24&lt;100, $E24="W"), AND(J24&lt;400,$E24="M")),0.07,0.035),IF($D25="60-69",J24*0.025*IF(OR(AND(J24&lt;100, $E24="W"), AND(J24&lt;400,$E24="M")),1,0),IF($D25="70+",J24*0,J24*IF(OR(AND(J24&lt;100, $E24="W"), AND(J24&lt;400,$E24="M")),0.07,0.035)))),0)</f>
        <v>0</v>
      </c>
      <c r="K26" s="21">
        <f t="shared" si="0"/>
        <v>0</v>
      </c>
      <c r="L26" s="21">
        <f>SUM(K25:K26)</f>
        <v>0</v>
      </c>
      <c r="M26" s="63"/>
      <c r="N26" s="70"/>
      <c r="O26" s="71"/>
    </row>
    <row r="27" spans="1:15" ht="14.4" thickTop="1" x14ac:dyDescent="0.25">
      <c r="A27" s="14"/>
      <c r="B27" s="15"/>
      <c r="C27" s="16"/>
      <c r="D27" s="16"/>
      <c r="E27" s="36" t="s">
        <v>21</v>
      </c>
      <c r="F27" s="37"/>
      <c r="G27" s="37"/>
      <c r="H27" s="37"/>
      <c r="I27" s="37"/>
      <c r="J27" s="37"/>
      <c r="K27" s="17">
        <f t="shared" si="0"/>
        <v>0</v>
      </c>
      <c r="L27" s="17">
        <f>IF(D28="70+",0,K27)</f>
        <v>0</v>
      </c>
      <c r="M27" s="61">
        <f>COUNTIF(F27:J27,"&gt;0")</f>
        <v>0</v>
      </c>
      <c r="N27" s="66"/>
      <c r="O27" s="67"/>
    </row>
    <row r="28" spans="1:15" ht="13.8" x14ac:dyDescent="0.25">
      <c r="A28" s="29"/>
      <c r="B28" s="30"/>
      <c r="C28" s="31"/>
      <c r="D28" s="31"/>
      <c r="E28" s="36"/>
      <c r="F28" s="17">
        <f>IF(OR($E27="M",$E27="W"),IF($D28="u60",F27*0.035*IF(OR(AND(F27&lt;100, $E27="W"), AND(F27&lt;400,$E27="M")),0,1),IF($D28="60-69",F27*0.025*IF(OR(AND(F27&lt;100, $E27="W"), AND(F27&lt;400,$E27="M")),0,1),IF($D28="70+",F27*0*IF(OR(AND(F27&lt;100, $E27="W"), AND(F27&lt;400,$E27="M")),0,1),F27*0.035*IF(OR(AND(F27&lt;100, $E27="W"), AND(F27&lt;400,$E27="M")),0,1)))),0)</f>
        <v>0</v>
      </c>
      <c r="G28" s="17">
        <f>IF(OR($E27="M",$E27="W"),IF($D28="u60",G27*0.035*IF(OR(AND(G27&lt;100, $E27="W"), AND(G27&lt;400,$E27="M")),0,1),IF($D28="60-69",G27*0.025*IF(OR(AND(G27&lt;100, $E27="W"), AND(G27&lt;400,$E27="M")),0,1),IF($D28="70+",G27*0*IF(OR(AND(G27&lt;100, $E27="W"), AND(G27&lt;400,$E27="M")),0,1),G27*0.035*IF(OR(AND(G27&lt;100, $E27="W"), AND(G27&lt;400,$E27="M")),0,1)))),0)</f>
        <v>0</v>
      </c>
      <c r="H28" s="17">
        <f>IF(OR($E27="M",$E27="W"),IF($D28="u60",H27*0.035*IF(OR(AND(H27&lt;100, $E27="W"), AND(H27&lt;400,$E27="M")),0,1),IF($D28="60-69",H27*0.025*IF(OR(AND(H27&lt;100, $E27="W"), AND(H27&lt;400,$E27="M")),0,1),IF($D28="70+",H27*0*IF(OR(AND(H27&lt;100, $E27="W"), AND(H27&lt;400,$E27="M")),0,1),H27*0.035*IF(OR(AND(H27&lt;100, $E27="W"), AND(H27&lt;400,$E27="M")),0,1)))),0)</f>
        <v>0</v>
      </c>
      <c r="I28" s="17">
        <f>IF(OR($E27="M",$E27="W"),IF($D28="u60",I27*0.035*IF(OR(AND(I27&lt;100, $E27="W"), AND(I27&lt;400,$E27="M")),0,1),IF($D28="60-69",I27*0.025*IF(OR(AND(I27&lt;100, $E27="W"), AND(I27&lt;400,$E27="M")),0,1),IF($D28="70+",I27*0*IF(OR(AND(I27&lt;100, $E27="W"), AND(I27&lt;400,$E27="M")),0,1),I27*0.035*IF(OR(AND(I27&lt;100, $E27="W"), AND(I27&lt;400,$E27="M")),0,1)))),0)</f>
        <v>0</v>
      </c>
      <c r="J28" s="17">
        <f>IF(OR($E27="M",$E27="W"),IF($D28="u60",J27*0.035*IF(OR(AND(J27&lt;100, $E27="W"), AND(J27&lt;400,$E27="M")),0,1),IF($D28="60-69",J27*0.025*IF(OR(AND(J27&lt;100, $E27="W"), AND(J27&lt;400,$E27="M")),0,1),IF($D28="70+",J27*0*IF(OR(AND(J27&lt;100, $E27="W"), AND(J27&lt;400,$E27="M")),0,1),J27*0.035*IF(OR(AND(J27&lt;100, $E27="W"), AND(J27&lt;400,$E27="M")),0,1)))),0)</f>
        <v>0</v>
      </c>
      <c r="K28" s="17">
        <f t="shared" si="0"/>
        <v>0</v>
      </c>
      <c r="L28" s="17"/>
      <c r="M28" s="62"/>
      <c r="N28" s="68"/>
      <c r="O28" s="69"/>
    </row>
    <row r="29" spans="1:15" ht="14.4" thickBot="1" x14ac:dyDescent="0.3">
      <c r="A29" s="18"/>
      <c r="B29" s="19"/>
      <c r="C29" s="20"/>
      <c r="D29" s="20"/>
      <c r="E29" s="36"/>
      <c r="F29" s="21">
        <f>IF(OR($E27="M",$E27="W"),IF($D28="u60",F27*IF(OR(AND(F27&lt;100, $E27="W"), AND(F27&lt;400,$E27="M")),0.07,0.035),IF($D28="60-69",F27*0.025*IF(OR(AND(F27&lt;100, $E27="W"), AND(F27&lt;400,$E27="M")),1,0),IF($D28="70+",F27*0,F27*IF(OR(AND(F27&lt;100, $E27="W"), AND(F27&lt;400,$E27="M")),0.07,0.035)))),0)</f>
        <v>0</v>
      </c>
      <c r="G29" s="21">
        <f>IF(OR($E27="M",$E27="W"),IF($D28="u60",G27*IF(OR(AND(G27&lt;100, $E27="W"), AND(G27&lt;400,$E27="M")),0.07,0.035),IF($D28="60-69",G27*0.025*IF(OR(AND(G27&lt;100, $E27="W"), AND(G27&lt;400,$E27="M")),1,0),IF($D28="70+",G27*0,G27*IF(OR(AND(G27&lt;100, $E27="W"), AND(G27&lt;400,$E27="M")),0.07,0.035)))),0)</f>
        <v>0</v>
      </c>
      <c r="H29" s="21">
        <f>IF(OR($E27="M",$E27="W"),IF($D28="u60",H27*IF(OR(AND(H27&lt;100, $E27="W"), AND(H27&lt;400,$E27="M")),0.07,0.035),IF($D28="60-69",H27*0.025*IF(OR(AND(H27&lt;100, $E27="W"), AND(H27&lt;400,$E27="M")),1,0),IF($D28="70+",H27*0,H27*IF(OR(AND(H27&lt;100, $E27="W"), AND(H27&lt;400,$E27="M")),0.07,0.035)))),0)</f>
        <v>0</v>
      </c>
      <c r="I29" s="21">
        <f>IF(OR($E27="M",$E27="W"),IF($D28="u60",I27*IF(OR(AND(I27&lt;100, $E27="W"), AND(I27&lt;400,$E27="M")),0.07,0.035),IF($D28="60-69",I27*0.025*IF(OR(AND(I27&lt;100, $E27="W"), AND(I27&lt;400,$E27="M")),1,0),IF($D28="70+",I27*0,I27*IF(OR(AND(I27&lt;100, $E27="W"), AND(I27&lt;400,$E27="M")),0.07,0.035)))),0)</f>
        <v>0</v>
      </c>
      <c r="J29" s="21">
        <f>IF(OR($E27="M",$E27="W"),IF($D28="u60",J27*IF(OR(AND(J27&lt;100, $E27="W"), AND(J27&lt;400,$E27="M")),0.07,0.035),IF($D28="60-69",J27*0.025*IF(OR(AND(J27&lt;100, $E27="W"), AND(J27&lt;400,$E27="M")),1,0),IF($D28="70+",J27*0,J27*IF(OR(AND(J27&lt;100, $E27="W"), AND(J27&lt;400,$E27="M")),0.07,0.035)))),0)</f>
        <v>0</v>
      </c>
      <c r="K29" s="21">
        <f t="shared" si="0"/>
        <v>0</v>
      </c>
      <c r="L29" s="21">
        <f>SUM(K28:K29)</f>
        <v>0</v>
      </c>
      <c r="M29" s="63"/>
      <c r="N29" s="70"/>
      <c r="O29" s="71"/>
    </row>
    <row r="30" spans="1:15" ht="14.4" thickTop="1" x14ac:dyDescent="0.25">
      <c r="A30" s="14"/>
      <c r="B30" s="15"/>
      <c r="C30" s="16"/>
      <c r="D30" s="16"/>
      <c r="E30" s="36" t="s">
        <v>21</v>
      </c>
      <c r="F30" s="37"/>
      <c r="G30" s="37"/>
      <c r="H30" s="37"/>
      <c r="I30" s="37"/>
      <c r="J30" s="37"/>
      <c r="K30" s="17">
        <f t="shared" si="0"/>
        <v>0</v>
      </c>
      <c r="L30" s="17">
        <f>IF(D31="70+",0,K30)</f>
        <v>0</v>
      </c>
      <c r="M30" s="61">
        <f>COUNTIF(F30:J30,"&gt;0")</f>
        <v>0</v>
      </c>
      <c r="N30" s="66"/>
      <c r="O30" s="67"/>
    </row>
    <row r="31" spans="1:15" ht="13.8" x14ac:dyDescent="0.25">
      <c r="A31" s="29"/>
      <c r="B31" s="30"/>
      <c r="C31" s="31"/>
      <c r="D31" s="31"/>
      <c r="E31" s="36"/>
      <c r="F31" s="17">
        <f>IF(OR($E30="M",$E30="W"),IF($D31="u60",F30*0.035*IF(OR(AND(F30&lt;100, $E30="W"), AND(F30&lt;400,$E30="M")),0,1),IF($D31="60-69",F30*0.025*IF(OR(AND(F30&lt;100, $E30="W"), AND(F30&lt;400,$E30="M")),0,1),IF($D31="70+",F30*0*IF(OR(AND(F30&lt;100, $E30="W"), AND(F30&lt;400,$E30="M")),0,1),F30*0.035*IF(OR(AND(F30&lt;100, $E30="W"), AND(F30&lt;400,$E30="M")),0,1)))),0)</f>
        <v>0</v>
      </c>
      <c r="G31" s="17">
        <f>IF(OR($E30="M",$E30="W"),IF($D31="u60",G30*0.035*IF(OR(AND(G30&lt;100, $E30="W"), AND(G30&lt;400,$E30="M")),0,1),IF($D31="60-69",G30*0.025*IF(OR(AND(G30&lt;100, $E30="W"), AND(G30&lt;400,$E30="M")),0,1),IF($D31="70+",G30*0*IF(OR(AND(G30&lt;100, $E30="W"), AND(G30&lt;400,$E30="M")),0,1),G30*0.035*IF(OR(AND(G30&lt;100, $E30="W"), AND(G30&lt;400,$E30="M")),0,1)))),0)</f>
        <v>0</v>
      </c>
      <c r="H31" s="17">
        <f>IF(OR($E30="M",$E30="W"),IF($D31="u60",H30*0.035*IF(OR(AND(H30&lt;100, $E30="W"), AND(H30&lt;400,$E30="M")),0,1),IF($D31="60-69",H30*0.025*IF(OR(AND(H30&lt;100, $E30="W"), AND(H30&lt;400,$E30="M")),0,1),IF($D31="70+",H30*0*IF(OR(AND(H30&lt;100, $E30="W"), AND(H30&lt;400,$E30="M")),0,1),H30*0.035*IF(OR(AND(H30&lt;100, $E30="W"), AND(H30&lt;400,$E30="M")),0,1)))),0)</f>
        <v>0</v>
      </c>
      <c r="I31" s="17">
        <f>IF(OR($E30="M",$E30="W"),IF($D31="u60",I30*0.035*IF(OR(AND(I30&lt;100, $E30="W"), AND(I30&lt;400,$E30="M")),0,1),IF($D31="60-69",I30*0.025*IF(OR(AND(I30&lt;100, $E30="W"), AND(I30&lt;400,$E30="M")),0,1),IF($D31="70+",I30*0*IF(OR(AND(I30&lt;100, $E30="W"), AND(I30&lt;400,$E30="M")),0,1),I30*0.035*IF(OR(AND(I30&lt;100, $E30="W"), AND(I30&lt;400,$E30="M")),0,1)))),0)</f>
        <v>0</v>
      </c>
      <c r="J31" s="17">
        <f>IF(OR($E30="M",$E30="W"),IF($D31="u60",J30*0.035*IF(OR(AND(J30&lt;100, $E30="W"), AND(J30&lt;400,$E30="M")),0,1),IF($D31="60-69",J30*0.025*IF(OR(AND(J30&lt;100, $E30="W"), AND(J30&lt;400,$E30="M")),0,1),IF($D31="70+",J30*0*IF(OR(AND(J30&lt;100, $E30="W"), AND(J30&lt;400,$E30="M")),0,1),J30*0.035*IF(OR(AND(J30&lt;100, $E30="W"), AND(J30&lt;400,$E30="M")),0,1)))),0)</f>
        <v>0</v>
      </c>
      <c r="K31" s="17">
        <f t="shared" si="0"/>
        <v>0</v>
      </c>
      <c r="L31" s="17"/>
      <c r="M31" s="62"/>
      <c r="N31" s="68"/>
      <c r="O31" s="69"/>
    </row>
    <row r="32" spans="1:15" ht="14.4" thickBot="1" x14ac:dyDescent="0.3">
      <c r="A32" s="18"/>
      <c r="B32" s="19"/>
      <c r="C32" s="20"/>
      <c r="D32" s="20"/>
      <c r="E32" s="36"/>
      <c r="F32" s="21">
        <f>IF(OR($E30="M",$E30="W"),IF($D31="u60",F30*IF(OR(AND(F30&lt;100, $E30="W"), AND(F30&lt;400,$E30="M")),0.07,0.035),IF($D31="60-69",F30*0.025*IF(OR(AND(F30&lt;100, $E30="W"), AND(F30&lt;400,$E30="M")),1,0),IF($D31="70+",F30*0,F30*IF(OR(AND(F30&lt;100, $E30="W"), AND(F30&lt;400,$E30="M")),0.07,0.035)))),0)</f>
        <v>0</v>
      </c>
      <c r="G32" s="21">
        <f>IF(OR($E30="M",$E30="W"),IF($D31="u60",G30*IF(OR(AND(G30&lt;100, $E30="W"), AND(G30&lt;400,$E30="M")),0.07,0.035),IF($D31="60-69",G30*0.025*IF(OR(AND(G30&lt;100, $E30="W"), AND(G30&lt;400,$E30="M")),1,0),IF($D31="70+",G30*0,G30*IF(OR(AND(G30&lt;100, $E30="W"), AND(G30&lt;400,$E30="M")),0.07,0.035)))),0)</f>
        <v>0</v>
      </c>
      <c r="H32" s="21">
        <f>IF(OR($E30="M",$E30="W"),IF($D31="u60",H30*IF(OR(AND(H30&lt;100, $E30="W"), AND(H30&lt;400,$E30="M")),0.07,0.035),IF($D31="60-69",H30*0.025*IF(OR(AND(H30&lt;100, $E30="W"), AND(H30&lt;400,$E30="M")),1,0),IF($D31="70+",H30*0,H30*IF(OR(AND(H30&lt;100, $E30="W"), AND(H30&lt;400,$E30="M")),0.07,0.035)))),0)</f>
        <v>0</v>
      </c>
      <c r="I32" s="21">
        <f>IF(OR($E30="M",$E30="W"),IF($D31="u60",I30*IF(OR(AND(I30&lt;100, $E30="W"), AND(I30&lt;400,$E30="M")),0.07,0.035),IF($D31="60-69",I30*0.025*IF(OR(AND(I30&lt;100, $E30="W"), AND(I30&lt;400,$E30="M")),1,0),IF($D31="70+",I30*0,I30*IF(OR(AND(I30&lt;100, $E30="W"), AND(I30&lt;400,$E30="M")),0.07,0.035)))),0)</f>
        <v>0</v>
      </c>
      <c r="J32" s="21">
        <f>IF(OR($E30="M",$E30="W"),IF($D31="u60",J30*IF(OR(AND(J30&lt;100, $E30="W"), AND(J30&lt;400,$E30="M")),0.07,0.035),IF($D31="60-69",J30*0.025*IF(OR(AND(J30&lt;100, $E30="W"), AND(J30&lt;400,$E30="M")),1,0),IF($D31="70+",J30*0,J30*IF(OR(AND(J30&lt;100, $E30="W"), AND(J30&lt;400,$E30="M")),0.07,0.035)))),0)</f>
        <v>0</v>
      </c>
      <c r="K32" s="21">
        <f t="shared" si="0"/>
        <v>0</v>
      </c>
      <c r="L32" s="21">
        <f>SUM(K31:K32)</f>
        <v>0</v>
      </c>
      <c r="M32" s="63"/>
      <c r="N32" s="70"/>
      <c r="O32" s="71"/>
    </row>
    <row r="33" spans="1:15" ht="14.4" thickTop="1" x14ac:dyDescent="0.25">
      <c r="A33" s="22"/>
      <c r="B33" s="22"/>
      <c r="C33" s="22"/>
      <c r="D33" s="22"/>
      <c r="E33" s="22"/>
      <c r="F33" s="22"/>
      <c r="G33" s="77" t="s">
        <v>13</v>
      </c>
      <c r="H33" s="77"/>
      <c r="I33" s="28" t="s">
        <v>18</v>
      </c>
      <c r="J33" s="58">
        <f>Page15!J33 + COUNTA(B10,B13,B16,B19,B22,B26,B25,B26,B28,B31)</f>
        <v>0</v>
      </c>
      <c r="K33" s="27">
        <f>Page15!K33 + K9+K12+K15+K18+K21+K24+K27+K30</f>
        <v>0</v>
      </c>
      <c r="L33" s="24">
        <f>SUM(L9,L12,L15,L18,L21,L24,L27,L30)</f>
        <v>0</v>
      </c>
      <c r="M33" s="22" t="s">
        <v>12</v>
      </c>
      <c r="N33" s="25"/>
    </row>
    <row r="34" spans="1:15" ht="13.8" x14ac:dyDescent="0.25">
      <c r="A34" s="22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3">
        <f>Page15!L34 +L11+L14+L17+L20+L23+L26+L29+L32</f>
        <v>0</v>
      </c>
      <c r="M34" s="22" t="s">
        <v>50</v>
      </c>
      <c r="N34" s="26"/>
    </row>
    <row r="35" spans="1:15" ht="13.8" x14ac:dyDescent="0.25">
      <c r="A35" s="22"/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</row>
    <row r="36" spans="1:15" ht="13.8" x14ac:dyDescent="0.25">
      <c r="A36" s="72" t="s">
        <v>65</v>
      </c>
      <c r="B36" s="72"/>
      <c r="C36" s="73"/>
      <c r="D36" s="73"/>
      <c r="E36" s="73"/>
      <c r="F36" s="73"/>
      <c r="G36" s="73"/>
      <c r="H36" s="54" t="s">
        <v>66</v>
      </c>
      <c r="I36" s="73"/>
      <c r="J36" s="73"/>
      <c r="K36" s="73"/>
      <c r="L36" s="73"/>
      <c r="M36" s="22"/>
      <c r="N36" s="22"/>
      <c r="O36" s="22"/>
    </row>
    <row r="37" spans="1:15" ht="13.8" x14ac:dyDescent="0.25">
      <c r="A37" s="22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</row>
  </sheetData>
  <sheetProtection algorithmName="SHA-512" hashValue="+PYFcb6F/md0A5qK4WmIQyLoIAftmr+EeEsMw668MZm0UOYBv0A8LyO7oJk/HxgfqISpJLFu/3J0jxk68M1+Cw==" saltValue="v28d+7LpPUDAFgdSoBSNTw==" spinCount="100000" sheet="1" objects="1" scenarios="1" selectLockedCells="1"/>
  <mergeCells count="35">
    <mergeCell ref="G1:I1"/>
    <mergeCell ref="AY1:AZ1"/>
    <mergeCell ref="G2:I2"/>
    <mergeCell ref="I4:K4"/>
    <mergeCell ref="C5:F5"/>
    <mergeCell ref="G5:H5"/>
    <mergeCell ref="N19:O19"/>
    <mergeCell ref="A6:O6"/>
    <mergeCell ref="N9:O9"/>
    <mergeCell ref="N10:O10"/>
    <mergeCell ref="N11:O11"/>
    <mergeCell ref="N12:O12"/>
    <mergeCell ref="N13:O13"/>
    <mergeCell ref="N14:O14"/>
    <mergeCell ref="N15:O15"/>
    <mergeCell ref="N16:O16"/>
    <mergeCell ref="N17:O17"/>
    <mergeCell ref="N18:O18"/>
    <mergeCell ref="N31:O31"/>
    <mergeCell ref="N20:O20"/>
    <mergeCell ref="N21:O21"/>
    <mergeCell ref="N22:O22"/>
    <mergeCell ref="N23:O23"/>
    <mergeCell ref="N24:O24"/>
    <mergeCell ref="N25:O25"/>
    <mergeCell ref="N26:O26"/>
    <mergeCell ref="N27:O27"/>
    <mergeCell ref="N28:O28"/>
    <mergeCell ref="N29:O29"/>
    <mergeCell ref="N30:O30"/>
    <mergeCell ref="N32:O32"/>
    <mergeCell ref="G33:H33"/>
    <mergeCell ref="A36:B36"/>
    <mergeCell ref="C36:G36"/>
    <mergeCell ref="I36:L36"/>
  </mergeCells>
  <dataValidations count="5">
    <dataValidation allowBlank="1" showInputMessage="1" showErrorMessage="1" errorTitle="Age Group" error="Please enter U60 if Employee is less than 60 years old. Or Enter B67 if he/she is between 60 and 70 years old. Or Enter 70+ if he/she is 70 years or over" promptTitle="Age Group" sqref="E10:E11 E13:E14 E16:E17 E19:E20 E22:E23 E25:E26 E28:E29 E31:E32" xr:uid="{5BC25797-8821-493C-9A83-CE0F2105D508}"/>
    <dataValidation type="list" allowBlank="1" showInputMessage="1" showErrorMessage="1" errorTitle="Age Group" error="Please enter U60 if Employee is less than 60 years old. Or Enter B67 if he/she is between 60 and 70 years old. Or Enter 70+ if he/she is 70 years or over" promptTitle="Age Group" sqref="D10 D28 D25 D22 D19 D16 D13 D31" xr:uid="{4D54EF7B-63BB-40C2-B28D-6BED32919B85}">
      <formula1>$AY$2:$AY$4</formula1>
    </dataValidation>
    <dataValidation type="list" allowBlank="1" showInputMessage="1" showErrorMessage="1" sqref="E9 E12 E15 E18 E21 E24 E27 E30" xr:uid="{892CCD62-38F0-48CD-B303-C3ED66DF7ECD}">
      <formula1>$P$3:$P$4</formula1>
    </dataValidation>
    <dataValidation type="list" allowBlank="1" showInputMessage="1" showErrorMessage="1" errorTitle="Sex" error="Please enter M for male of F for female" promptTitle="Sex" sqref="C19 C28 C22 C25" xr:uid="{14311887-899E-4FF7-9406-5F27A06CC57F}">
      <formula1>$P$1:$P$2</formula1>
    </dataValidation>
    <dataValidation type="list" allowBlank="1" showInputMessage="1" showErrorMessage="1" errorTitle="Sex" error="Please enter M for male or F for female" promptTitle="Sex" sqref="C13 C31 C10 C16" xr:uid="{EFAD2633-E1E2-4ED0-8FC9-8555D2AF00A9}">
      <formula1>$P$1:$P$2</formula1>
    </dataValidation>
  </dataValidations>
  <pageMargins left="0.5" right="0.5" top="0.25" bottom="0.25" header="0.5" footer="0.5"/>
  <pageSetup paperSize="5" scale="92" orientation="landscape" r:id="rId1"/>
  <headerFooter alignWithMargins="0">
    <oddFooter>&amp;L
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0113" r:id="rId4" name="Drop Down 1">
              <controlPr defaultSize="0" autoLine="0" autoPict="0">
                <anchor moveWithCells="1">
                  <from>
                    <xdr:col>8</xdr:col>
                    <xdr:colOff>937260</xdr:colOff>
                    <xdr:row>4</xdr:row>
                    <xdr:rowOff>7620</xdr:rowOff>
                  </from>
                  <to>
                    <xdr:col>10</xdr:col>
                    <xdr:colOff>220980</xdr:colOff>
                    <xdr:row>5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DD1534-2752-415A-B403-0C5A9751C028}">
  <sheetPr>
    <pageSetUpPr fitToPage="1"/>
  </sheetPr>
  <dimension ref="A1:BA37"/>
  <sheetViews>
    <sheetView zoomScale="86" zoomScaleNormal="86" workbookViewId="0">
      <selection activeCell="C36" sqref="C36:G36"/>
    </sheetView>
  </sheetViews>
  <sheetFormatPr defaultRowHeight="13.2" x14ac:dyDescent="0.25"/>
  <cols>
    <col min="1" max="1" width="14.5546875" customWidth="1"/>
    <col min="2" max="2" width="25.6640625" customWidth="1"/>
    <col min="3" max="3" width="4.33203125" customWidth="1"/>
    <col min="4" max="4" width="8.6640625" customWidth="1"/>
    <col min="5" max="5" width="3.6640625" customWidth="1"/>
    <col min="6" max="10" width="14.109375" customWidth="1"/>
    <col min="11" max="11" width="16.109375" bestFit="1" customWidth="1"/>
    <col min="12" max="12" width="19.5546875" customWidth="1"/>
    <col min="13" max="14" width="3.6640625" customWidth="1"/>
    <col min="15" max="15" width="16.88671875" customWidth="1"/>
    <col min="16" max="16" width="6.6640625" hidden="1" customWidth="1"/>
    <col min="49" max="49" width="15.6640625" bestFit="1" customWidth="1"/>
    <col min="50" max="50" width="14.88671875" bestFit="1" customWidth="1"/>
    <col min="51" max="51" width="8.88671875" customWidth="1"/>
    <col min="52" max="52" width="17.109375" bestFit="1" customWidth="1"/>
  </cols>
  <sheetData>
    <row r="1" spans="1:53" ht="15.6" x14ac:dyDescent="0.3">
      <c r="A1" s="1"/>
      <c r="B1" s="2"/>
      <c r="F1" s="2"/>
      <c r="G1" s="75" t="s">
        <v>0</v>
      </c>
      <c r="H1" s="75"/>
      <c r="I1" s="75"/>
      <c r="L1" s="4" t="s">
        <v>15</v>
      </c>
      <c r="M1" s="4"/>
      <c r="N1" s="4"/>
      <c r="O1" s="2"/>
      <c r="P1" s="40" t="s">
        <v>21</v>
      </c>
      <c r="AW1" s="45" t="s">
        <v>40</v>
      </c>
      <c r="AX1" s="45" t="s">
        <v>41</v>
      </c>
      <c r="AY1" s="74" t="s">
        <v>43</v>
      </c>
      <c r="AZ1" s="74"/>
      <c r="BA1" s="45" t="s">
        <v>59</v>
      </c>
    </row>
    <row r="2" spans="1:53" ht="15.6" x14ac:dyDescent="0.3">
      <c r="A2" s="2"/>
      <c r="B2" s="2"/>
      <c r="F2" s="2"/>
      <c r="G2" s="74" t="s">
        <v>1</v>
      </c>
      <c r="H2" s="74"/>
      <c r="I2" s="74"/>
      <c r="L2" s="32"/>
      <c r="M2" s="5"/>
      <c r="O2" s="3" t="s">
        <v>84</v>
      </c>
      <c r="P2" s="38" t="s">
        <v>20</v>
      </c>
      <c r="AW2" s="45" t="s">
        <v>14</v>
      </c>
      <c r="AX2" s="49">
        <f>EOMONTH(G5,-1)+1</f>
        <v>45839</v>
      </c>
      <c r="AY2" s="53" t="s">
        <v>47</v>
      </c>
      <c r="AZ2" s="45" t="s">
        <v>44</v>
      </c>
      <c r="BA2">
        <f>WEEKNUM(G5,12)-WEEKNUM(DATE(YEAR(G5),MONTH(G5),1),12)+1</f>
        <v>5</v>
      </c>
    </row>
    <row r="3" spans="1:53" ht="15.6" x14ac:dyDescent="0.3">
      <c r="A3" s="2"/>
      <c r="B3" s="2"/>
      <c r="F3" s="3" t="s">
        <v>6</v>
      </c>
      <c r="G3" s="33"/>
      <c r="H3" s="33"/>
      <c r="I3" s="34"/>
      <c r="J3" s="2"/>
      <c r="L3" s="2"/>
      <c r="M3" s="2"/>
      <c r="O3" s="2"/>
      <c r="P3" s="39" t="s">
        <v>22</v>
      </c>
      <c r="AW3" s="45" t="s">
        <v>35</v>
      </c>
      <c r="AY3" s="45" t="s">
        <v>62</v>
      </c>
      <c r="AZ3" s="45" t="s">
        <v>45</v>
      </c>
    </row>
    <row r="4" spans="1:53" ht="15" x14ac:dyDescent="0.25">
      <c r="A4" s="2"/>
      <c r="B4" s="2"/>
      <c r="F4" s="3" t="s">
        <v>2</v>
      </c>
      <c r="G4" s="35"/>
      <c r="H4" s="3" t="s">
        <v>3</v>
      </c>
      <c r="I4" s="80"/>
      <c r="J4" s="80"/>
      <c r="K4" s="80"/>
      <c r="L4" s="2"/>
      <c r="M4" s="2"/>
      <c r="N4" s="2"/>
      <c r="O4" s="2"/>
      <c r="P4" s="39" t="s">
        <v>21</v>
      </c>
      <c r="AW4" s="45" t="s">
        <v>36</v>
      </c>
      <c r="AY4" s="45" t="s">
        <v>48</v>
      </c>
      <c r="AZ4" s="45" t="s">
        <v>46</v>
      </c>
    </row>
    <row r="5" spans="1:53" ht="15.6" x14ac:dyDescent="0.3">
      <c r="A5" s="2"/>
      <c r="B5" s="2"/>
      <c r="C5" s="76" t="s">
        <v>4</v>
      </c>
      <c r="D5" s="76"/>
      <c r="E5" s="76"/>
      <c r="F5" s="76"/>
      <c r="G5" s="78">
        <v>45869</v>
      </c>
      <c r="H5" s="79"/>
      <c r="I5" s="55" t="s">
        <v>14</v>
      </c>
      <c r="J5" s="51">
        <v>7</v>
      </c>
      <c r="K5" s="50"/>
      <c r="L5" s="2"/>
      <c r="M5" s="2"/>
      <c r="N5" s="2"/>
      <c r="O5" s="2"/>
      <c r="R5" s="45"/>
      <c r="AW5" s="45" t="s">
        <v>37</v>
      </c>
    </row>
    <row r="6" spans="1:53" ht="18" customHeight="1" x14ac:dyDescent="0.25">
      <c r="A6" s="74" t="s">
        <v>5</v>
      </c>
      <c r="B6" s="74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AW6" s="45" t="s">
        <v>38</v>
      </c>
    </row>
    <row r="7" spans="1:53" ht="13.8" x14ac:dyDescent="0.25">
      <c r="A7" s="6"/>
      <c r="B7" s="6"/>
      <c r="C7" s="6"/>
      <c r="D7" s="52"/>
      <c r="E7" s="41" t="s">
        <v>22</v>
      </c>
      <c r="F7" s="7" t="s">
        <v>14</v>
      </c>
      <c r="G7" s="8" t="s">
        <v>14</v>
      </c>
      <c r="H7" s="8" t="s">
        <v>14</v>
      </c>
      <c r="I7" s="8" t="s">
        <v>14</v>
      </c>
      <c r="J7" s="9" t="s">
        <v>14</v>
      </c>
      <c r="K7" s="6" t="s">
        <v>16</v>
      </c>
      <c r="L7" s="10" t="s">
        <v>49</v>
      </c>
      <c r="M7" s="43" t="s">
        <v>19</v>
      </c>
      <c r="N7" s="60"/>
      <c r="O7" s="52"/>
      <c r="AW7" s="45" t="s">
        <v>39</v>
      </c>
    </row>
    <row r="8" spans="1:53" ht="14.4" thickBot="1" x14ac:dyDescent="0.3">
      <c r="A8" s="11" t="s">
        <v>7</v>
      </c>
      <c r="B8" s="12" t="s">
        <v>10</v>
      </c>
      <c r="C8" s="12" t="s">
        <v>8</v>
      </c>
      <c r="D8" s="12" t="s">
        <v>42</v>
      </c>
      <c r="E8" s="42" t="s">
        <v>21</v>
      </c>
      <c r="F8" s="46">
        <f>IF(WEEKDAY(AX2)&gt;J5-1,AX2+7-(WEEKDAY(AX2)-(J5-1)),IF(WEEKDAY(AX2)&lt;J5-1,AX2 + (J5-1) - WEEKDAY(AX2),AX2))</f>
        <v>45842</v>
      </c>
      <c r="G8" s="47">
        <f>F8+7</f>
        <v>45849</v>
      </c>
      <c r="H8" s="47">
        <f>G8+7</f>
        <v>45856</v>
      </c>
      <c r="I8" s="47">
        <f>H8+7</f>
        <v>45863</v>
      </c>
      <c r="J8" s="48" t="str">
        <f>IF(MONTH(I8+7)=MONTH(G5),I8+7,"")</f>
        <v/>
      </c>
      <c r="K8" s="12" t="s">
        <v>11</v>
      </c>
      <c r="L8" s="13" t="s">
        <v>17</v>
      </c>
      <c r="M8" s="44" t="s">
        <v>79</v>
      </c>
      <c r="N8" s="64" t="s">
        <v>9</v>
      </c>
      <c r="O8" s="59"/>
      <c r="AW8" s="45" t="s">
        <v>33</v>
      </c>
    </row>
    <row r="9" spans="1:53" ht="14.4" thickTop="1" x14ac:dyDescent="0.25">
      <c r="A9" s="14"/>
      <c r="B9" s="15"/>
      <c r="C9" s="16"/>
      <c r="D9" s="16"/>
      <c r="E9" s="36" t="s">
        <v>21</v>
      </c>
      <c r="F9" s="37"/>
      <c r="G9" s="37"/>
      <c r="H9" s="37"/>
      <c r="I9" s="37"/>
      <c r="J9" s="37"/>
      <c r="K9" s="17">
        <f t="shared" ref="K9:K32" si="0">SUM(F9:J9)</f>
        <v>0</v>
      </c>
      <c r="L9" s="17">
        <f>IF(D10="70+",0,K9)</f>
        <v>0</v>
      </c>
      <c r="M9" s="61">
        <f>COUNTIF(F9:J9,"&gt;0")</f>
        <v>0</v>
      </c>
      <c r="N9" s="66"/>
      <c r="O9" s="67"/>
      <c r="AW9" s="45" t="s">
        <v>34</v>
      </c>
    </row>
    <row r="10" spans="1:53" ht="13.8" x14ac:dyDescent="0.25">
      <c r="A10" s="29"/>
      <c r="B10" s="30"/>
      <c r="C10" s="31"/>
      <c r="D10" s="31"/>
      <c r="E10" s="36"/>
      <c r="F10" s="17">
        <f>IF(OR($E9="M",$E9="W"),IF($D10="u60",F9*0.035*IF(OR(AND(F9&lt;100, $E9="W"), AND(F9&lt;400,$E9="M")),0,1),IF($D10="60-69",F9*0.025*IF(OR(AND(F9&lt;100, $E9="W"), AND(F9&lt;400,$E9="M")),0,1),IF($D10="70+",F9*0*IF(OR(AND(F9&lt;100, $E9="W"), AND(F9&lt;400,$E9="M")),0,1),F9*0.035*IF(OR(AND(F9&lt;100, $E9="W"), AND(F9&lt;400,$E9="M")),0,1)))),0)</f>
        <v>0</v>
      </c>
      <c r="G10" s="17">
        <f>IF(OR($E9="M",$E9="W"),IF($D10="u60",G9*0.035*IF(OR(AND(G9&lt;100, $E9="W"), AND(G9&lt;400,$E9="M")),0,1),IF($D10="60-69",G9*0.025*IF(OR(AND(G9&lt;100, $E9="W"), AND(G9&lt;400,$E9="M")),0,1),IF($D10="70+",G9*0*IF(OR(AND(G9&lt;100, $E9="W"), AND(G9&lt;400,$E9="M")),0,1),G9*0.035*IF(OR(AND(G9&lt;100, $E9="W"), AND(G9&lt;400,$E9="M")),0,1)))),0)</f>
        <v>0</v>
      </c>
      <c r="H10" s="17">
        <f>IF(OR($E9="M",$E9="W"),IF($D10="u60",H9*0.035*IF(OR(AND(H9&lt;100, $E9="W"), AND(H9&lt;400,$E9="M")),0,1),IF($D10="60-69",H9*0.025*IF(OR(AND(H9&lt;100, $E9="W"), AND(H9&lt;400,$E9="M")),0,1),IF($D10="70+",H9*0*IF(OR(AND(H9&lt;100, $E9="W"), AND(H9&lt;400,$E9="M")),0,1),H9*0.035*IF(OR(AND(H9&lt;100, $E9="W"), AND(H9&lt;400,$E9="M")),0,1)))),0)</f>
        <v>0</v>
      </c>
      <c r="I10" s="17">
        <f>IF(OR($E9="M",$E9="W"),IF($D10="u60",I9*0.035*IF(OR(AND(I9&lt;100, $E9="W"), AND(I9&lt;400,$E9="M")),0,1),IF($D10="60-69",I9*0.025*IF(OR(AND(I9&lt;100, $E9="W"), AND(I9&lt;400,$E9="M")),0,1),IF($D10="70+",I9*0*IF(OR(AND(I9&lt;100, $E9="W"), AND(I9&lt;400,$E9="M")),0,1),I9*0.035*IF(OR(AND(I9&lt;100, $E9="W"), AND(I9&lt;400,$E9="M")),0,1)))),0)</f>
        <v>0</v>
      </c>
      <c r="J10" s="17">
        <f>IF(OR($E9="M",$E9="W"),IF($D10="u60",J9*0.035*IF(OR(AND(J9&lt;100, $E9="W"), AND(J9&lt;400,$E9="M")),0,1),IF($D10="60-69",J9*0.025*IF(OR(AND(J9&lt;100, $E9="W"), AND(J9&lt;400,$E9="M")),0,1),IF($D10="70+",J9*0*IF(OR(AND(J9&lt;100, $E9="W"), AND(J9&lt;400,$E9="M")),0,1),J9*0.035*IF(OR(AND(J9&lt;100, $E9="W"), AND(J9&lt;400,$E9="M")),0,1)))),0)</f>
        <v>0</v>
      </c>
      <c r="K10" s="17">
        <f t="shared" si="0"/>
        <v>0</v>
      </c>
      <c r="L10" s="17"/>
      <c r="M10" s="62"/>
      <c r="N10" s="68"/>
      <c r="O10" s="69"/>
      <c r="T10" s="45"/>
    </row>
    <row r="11" spans="1:53" ht="14.4" thickBot="1" x14ac:dyDescent="0.3">
      <c r="A11" s="18"/>
      <c r="B11" s="19"/>
      <c r="C11" s="20"/>
      <c r="D11" s="20"/>
      <c r="E11" s="36"/>
      <c r="F11" s="21">
        <f>IF(OR($E9="M",$E9="W"),IF($D10="u60",F9*IF(OR(AND(F9&lt;100, $E9="W"), AND(F9&lt;400,$E9="M")),0.07,0.035),IF($D10="60-69",F9*0.025*IF(OR(AND(F9&lt;100, $E9="W"), AND(F9&lt;400,$E9="M")),1,0),IF($D10="70+",F9*0,F9*IF(OR(AND(F9&lt;100, $E9="W"), AND(F9&lt;400,$E9="M")),0.07,0.035)))),0)</f>
        <v>0</v>
      </c>
      <c r="G11" s="21">
        <f>IF(OR($E9="M",$E9="W"),IF($D10="u60",G9*IF(OR(AND(G9&lt;100, $E9="W"), AND(G9&lt;400,$E9="M")),0.07,0.035),IF($D10="60-69",G9*0.025*IF(OR(AND(G9&lt;100, $E9="W"), AND(G9&lt;400,$E9="M")),1,0),IF($D10="70+",G9*0,G9*IF(OR(AND(G9&lt;100, $E9="W"), AND(G9&lt;400,$E9="M")),0.07,0.035)))),0)</f>
        <v>0</v>
      </c>
      <c r="H11" s="21">
        <f>IF(OR($E9="M",$E9="W"),IF($D10="u60",H9*IF(OR(AND(H9&lt;100, $E9="W"), AND(H9&lt;400,$E9="M")),0.07,0.035),IF($D10="60-69",H9*0.025*IF(OR(AND(H9&lt;100, $E9="W"), AND(H9&lt;400,$E9="M")),1,0),IF($D10="70+",H9*0,H9*IF(OR(AND(H9&lt;100, $E9="W"), AND(H9&lt;400,$E9="M")),0.07,0.035)))),0)</f>
        <v>0</v>
      </c>
      <c r="I11" s="21">
        <f>IF(OR($E9="M",$E9="W"),IF($D10="u60",I9*IF(OR(AND(I9&lt;100, $E9="W"), AND(I9&lt;400,$E9="M")),0.07,0.035),IF($D10="60-69",I9*0.025*IF(OR(AND(I9&lt;100, $E9="W"), AND(I9&lt;400,$E9="M")),1,0),IF($D10="70+",I9*0,I9*IF(OR(AND(I9&lt;100, $E9="W"), AND(I9&lt;400,$E9="M")),0.07,0.035)))),0)</f>
        <v>0</v>
      </c>
      <c r="J11" s="21">
        <f>IF(OR($E9="M",$E9="W"),IF($D10="u60",J9*IF(OR(AND(J9&lt;100, $E9="W"), AND(J9&lt;400,$E9="M")),0.07,0.035),IF($D10="60-69",J9*0.025*IF(OR(AND(J9&lt;100, $E9="W"), AND(J9&lt;400,$E9="M")),1,0),IF($D10="70+",J9*0,J9*IF(OR(AND(J9&lt;100, $E9="W"), AND(J9&lt;400,$E9="M")),0.07,0.035)))),0)</f>
        <v>0</v>
      </c>
      <c r="K11" s="21">
        <f t="shared" si="0"/>
        <v>0</v>
      </c>
      <c r="L11" s="21">
        <f>SUM(K10:K11)</f>
        <v>0</v>
      </c>
      <c r="M11" s="63"/>
      <c r="N11" s="70"/>
      <c r="O11" s="71"/>
    </row>
    <row r="12" spans="1:53" ht="14.4" thickTop="1" x14ac:dyDescent="0.25">
      <c r="A12" s="14"/>
      <c r="B12" s="15"/>
      <c r="C12" s="16"/>
      <c r="D12" s="16"/>
      <c r="E12" s="36" t="s">
        <v>21</v>
      </c>
      <c r="F12" s="37"/>
      <c r="G12" s="37"/>
      <c r="H12" s="37"/>
      <c r="I12" s="37"/>
      <c r="J12" s="37"/>
      <c r="K12" s="17">
        <f t="shared" si="0"/>
        <v>0</v>
      </c>
      <c r="L12" s="17">
        <f>IF(D13="70+",0,K12)</f>
        <v>0</v>
      </c>
      <c r="M12" s="61">
        <f>COUNTIF(F12:J12,"&gt;0")</f>
        <v>0</v>
      </c>
      <c r="N12" s="66"/>
      <c r="O12" s="67"/>
    </row>
    <row r="13" spans="1:53" ht="13.8" x14ac:dyDescent="0.25">
      <c r="A13" s="29"/>
      <c r="B13" s="30"/>
      <c r="C13" s="31"/>
      <c r="D13" s="31"/>
      <c r="E13" s="36"/>
      <c r="F13" s="17">
        <f>IF(OR($E12="M",$E12="W"),IF($D13="u60",F12*0.035*IF(OR(AND(F12&lt;100, $E12="W"), AND(F12&lt;400,$E12="M")),0,1),IF($D13="60-69",F12*0.025*IF(OR(AND(F12&lt;100, $E12="W"), AND(F12&lt;400,$E12="M")),0,1),IF($D13="70+",F12*0*IF(OR(AND(F12&lt;100, $E12="W"), AND(F12&lt;400,$E12="M")),0,1),F12*0.035*IF(OR(AND(F12&lt;100, $E12="W"), AND(F12&lt;400,$E12="M")),0,1)))),0)</f>
        <v>0</v>
      </c>
      <c r="G13" s="17">
        <f>IF(OR($E12="M",$E12="W"),IF($D13="u60",G12*0.035*IF(OR(AND(G12&lt;100, $E12="W"), AND(G12&lt;400,$E12="M")),0,1),IF($D13="60-69",G12*0.025*IF(OR(AND(G12&lt;100, $E12="W"), AND(G12&lt;400,$E12="M")),0,1),IF($D13="70+",G12*0*IF(OR(AND(G12&lt;100, $E12="W"), AND(G12&lt;400,$E12="M")),0,1),G12*0.035*IF(OR(AND(G12&lt;100, $E12="W"), AND(G12&lt;400,$E12="M")),0,1)))),0)</f>
        <v>0</v>
      </c>
      <c r="H13" s="17">
        <f>IF(OR($E12="M",$E12="W"),IF($D13="u60",H12*0.035*IF(OR(AND(H12&lt;100, $E12="W"), AND(H12&lt;400,$E12="M")),0,1),IF($D13="60-69",H12*0.025*IF(OR(AND(H12&lt;100, $E12="W"), AND(H12&lt;400,$E12="M")),0,1),IF($D13="70+",H12*0*IF(OR(AND(H12&lt;100, $E12="W"), AND(H12&lt;400,$E12="M")),0,1),H12*0.035*IF(OR(AND(H12&lt;100, $E12="W"), AND(H12&lt;400,$E12="M")),0,1)))),0)</f>
        <v>0</v>
      </c>
      <c r="I13" s="17">
        <f>IF(OR($E12="M",$E12="W"),IF($D13="u60",I12*0.035*IF(OR(AND(I12&lt;100, $E12="W"), AND(I12&lt;400,$E12="M")),0,1),IF($D13="60-69",I12*0.025*IF(OR(AND(I12&lt;100, $E12="W"), AND(I12&lt;400,$E12="M")),0,1),IF($D13="70+",I12*0*IF(OR(AND(I12&lt;100, $E12="W"), AND(I12&lt;400,$E12="M")),0,1),I12*0.035*IF(OR(AND(I12&lt;100, $E12="W"), AND(I12&lt;400,$E12="M")),0,1)))),0)</f>
        <v>0</v>
      </c>
      <c r="J13" s="17">
        <f>IF(OR($E12="M",$E12="W"),IF($D13="u60",J12*0.035*IF(OR(AND(J12&lt;100, $E12="W"), AND(J12&lt;400,$E12="M")),0,1),IF($D13="60-69",J12*0.025*IF(OR(AND(J12&lt;100, $E12="W"), AND(J12&lt;400,$E12="M")),0,1),IF($D13="70+",J12*0*IF(OR(AND(J12&lt;100, $E12="W"), AND(J12&lt;400,$E12="M")),0,1),J12*0.035*IF(OR(AND(J12&lt;100, $E12="W"), AND(J12&lt;400,$E12="M")),0,1)))),0)</f>
        <v>0</v>
      </c>
      <c r="K13" s="17">
        <f t="shared" si="0"/>
        <v>0</v>
      </c>
      <c r="L13" s="17"/>
      <c r="M13" s="62"/>
      <c r="N13" s="68"/>
      <c r="O13" s="69"/>
    </row>
    <row r="14" spans="1:53" ht="14.4" thickBot="1" x14ac:dyDescent="0.3">
      <c r="A14" s="18"/>
      <c r="B14" s="19"/>
      <c r="C14" s="20"/>
      <c r="D14" s="20"/>
      <c r="E14" s="36"/>
      <c r="F14" s="21">
        <f>IF(OR($E12="M",$E12="W"),IF($D13="u60",F12*IF(OR(AND(F12&lt;100, $E12="W"), AND(F12&lt;400,$E12="M")),0.07,0.035),IF($D13="60-69",F12*0.025*IF(OR(AND(F12&lt;100, $E12="W"), AND(F12&lt;400,$E12="M")),1,0),IF($D13="70+",F12*0,F12*IF(OR(AND(F12&lt;100, $E12="W"), AND(F12&lt;400,$E12="M")),0.07,0.035)))),0)</f>
        <v>0</v>
      </c>
      <c r="G14" s="21">
        <f>IF(OR($E12="M",$E12="W"),IF($D13="u60",G12*IF(OR(AND(G12&lt;100, $E12="W"), AND(G12&lt;400,$E12="M")),0.07,0.035),IF($D13="60-69",G12*0.025*IF(OR(AND(G12&lt;100, $E12="W"), AND(G12&lt;400,$E12="M")),1,0),IF($D13="70+",G12*0,G12*IF(OR(AND(G12&lt;100, $E12="W"), AND(G12&lt;400,$E12="M")),0.07,0.035)))),0)</f>
        <v>0</v>
      </c>
      <c r="H14" s="21">
        <f>IF(OR($E12="M",$E12="W"),IF($D13="u60",H12*IF(OR(AND(H12&lt;100, $E12="W"), AND(H12&lt;400,$E12="M")),0.07,0.035),IF($D13="60-69",H12*0.025*IF(OR(AND(H12&lt;100, $E12="W"), AND(H12&lt;400,$E12="M")),1,0),IF($D13="70+",H12*0,H12*IF(OR(AND(H12&lt;100, $E12="W"), AND(H12&lt;400,$E12="M")),0.07,0.035)))),0)</f>
        <v>0</v>
      </c>
      <c r="I14" s="21">
        <f>IF(OR($E12="M",$E12="W"),IF($D13="u60",I12*IF(OR(AND(I12&lt;100, $E12="W"), AND(I12&lt;400,$E12="M")),0.07,0.035),IF($D13="60-69",I12*0.025*IF(OR(AND(I12&lt;100, $E12="W"), AND(I12&lt;400,$E12="M")),1,0),IF($D13="70+",I12*0,I12*IF(OR(AND(I12&lt;100, $E12="W"), AND(I12&lt;400,$E12="M")),0.07,0.035)))),0)</f>
        <v>0</v>
      </c>
      <c r="J14" s="21">
        <f>IF(OR($E12="M",$E12="W"),IF($D13="u60",J12*IF(OR(AND(J12&lt;100, $E12="W"), AND(J12&lt;400,$E12="M")),0.07,0.035),IF($D13="60-69",J12*0.025*IF(OR(AND(J12&lt;100, $E12="W"), AND(J12&lt;400,$E12="M")),1,0),IF($D13="70+",J12*0,J12*IF(OR(AND(J12&lt;100, $E12="W"), AND(J12&lt;400,$E12="M")),0.07,0.035)))),0)</f>
        <v>0</v>
      </c>
      <c r="K14" s="21">
        <f t="shared" si="0"/>
        <v>0</v>
      </c>
      <c r="L14" s="21">
        <f>SUM(K13:K14)</f>
        <v>0</v>
      </c>
      <c r="M14" s="63"/>
      <c r="N14" s="70"/>
      <c r="O14" s="71"/>
    </row>
    <row r="15" spans="1:53" ht="14.4" thickTop="1" x14ac:dyDescent="0.25">
      <c r="A15" s="14"/>
      <c r="B15" s="15"/>
      <c r="C15" s="16"/>
      <c r="D15" s="16"/>
      <c r="E15" s="36" t="s">
        <v>21</v>
      </c>
      <c r="F15" s="37"/>
      <c r="G15" s="37"/>
      <c r="H15" s="37"/>
      <c r="I15" s="37"/>
      <c r="J15" s="37"/>
      <c r="K15" s="17">
        <f t="shared" si="0"/>
        <v>0</v>
      </c>
      <c r="L15" s="17">
        <f>IF(D16="70+",0,K15)</f>
        <v>0</v>
      </c>
      <c r="M15" s="61">
        <f>COUNTIF(F15:J15,"&gt;0")</f>
        <v>0</v>
      </c>
      <c r="N15" s="66"/>
      <c r="O15" s="67"/>
    </row>
    <row r="16" spans="1:53" ht="13.8" x14ac:dyDescent="0.25">
      <c r="A16" s="29"/>
      <c r="B16" s="30"/>
      <c r="C16" s="31"/>
      <c r="D16" s="31"/>
      <c r="E16" s="36"/>
      <c r="F16" s="17">
        <f>IF(OR($E15="M",$E15="W"),IF($D16="u60",F15*0.035*IF(OR(AND(F15&lt;100, $E15="W"), AND(F15&lt;400,$E15="M")),0,1),IF($D16="60-69",F15*0.025*IF(OR(AND(F15&lt;100, $E15="W"), AND(F15&lt;400,$E15="M")),0,1),IF($D16="70+",F15*0*IF(OR(AND(F15&lt;100, $E15="W"), AND(F15&lt;400,$E15="M")),0,1),F15*0.035*IF(OR(AND(F15&lt;100, $E15="W"), AND(F15&lt;400,$E15="M")),0,1)))),0)</f>
        <v>0</v>
      </c>
      <c r="G16" s="17">
        <f>IF(OR($E15="M",$E15="W"),IF($D16="u60",G15*0.035*IF(OR(AND(G15&lt;100, $E15="W"), AND(G15&lt;400,$E15="M")),0,1),IF($D16="60-69",G15*0.025*IF(OR(AND(G15&lt;100, $E15="W"), AND(G15&lt;400,$E15="M")),0,1),IF($D16="70+",G15*0*IF(OR(AND(G15&lt;100, $E15="W"), AND(G15&lt;400,$E15="M")),0,1),G15*0.035*IF(OR(AND(G15&lt;100, $E15="W"), AND(G15&lt;400,$E15="M")),0,1)))),0)</f>
        <v>0</v>
      </c>
      <c r="H16" s="17">
        <f>IF(OR($E15="M",$E15="W"),IF($D16="u60",H15*0.035*IF(OR(AND(H15&lt;100, $E15="W"), AND(H15&lt;400,$E15="M")),0,1),IF($D16="60-69",H15*0.025*IF(OR(AND(H15&lt;100, $E15="W"), AND(H15&lt;400,$E15="M")),0,1),IF($D16="70+",H15*0*IF(OR(AND(H15&lt;100, $E15="W"), AND(H15&lt;400,$E15="M")),0,1),H15*0.035*IF(OR(AND(H15&lt;100, $E15="W"), AND(H15&lt;400,$E15="M")),0,1)))),0)</f>
        <v>0</v>
      </c>
      <c r="I16" s="17">
        <f>IF(OR($E15="M",$E15="W"),IF($D16="u60",I15*0.035*IF(OR(AND(I15&lt;100, $E15="W"), AND(I15&lt;400,$E15="M")),0,1),IF($D16="60-69",I15*0.025*IF(OR(AND(I15&lt;100, $E15="W"), AND(I15&lt;400,$E15="M")),0,1),IF($D16="70+",I15*0*IF(OR(AND(I15&lt;100, $E15="W"), AND(I15&lt;400,$E15="M")),0,1),I15*0.035*IF(OR(AND(I15&lt;100, $E15="W"), AND(I15&lt;400,$E15="M")),0,1)))),0)</f>
        <v>0</v>
      </c>
      <c r="J16" s="17">
        <f>IF(OR($E15="M",$E15="W"),IF($D16="u60",J15*0.035*IF(OR(AND(J15&lt;100, $E15="W"), AND(J15&lt;400,$E15="M")),0,1),IF($D16="60-69",J15*0.025*IF(OR(AND(J15&lt;100, $E15="W"), AND(J15&lt;400,$E15="M")),0,1),IF($D16="70+",J15*0*IF(OR(AND(J15&lt;100, $E15="W"), AND(J15&lt;400,$E15="M")),0,1),J15*0.035*IF(OR(AND(J15&lt;100, $E15="W"), AND(J15&lt;400,$E15="M")),0,1)))),0)</f>
        <v>0</v>
      </c>
      <c r="K16" s="17">
        <f t="shared" si="0"/>
        <v>0</v>
      </c>
      <c r="L16" s="17"/>
      <c r="M16" s="62"/>
      <c r="N16" s="68"/>
      <c r="O16" s="69"/>
    </row>
    <row r="17" spans="1:15" ht="14.4" thickBot="1" x14ac:dyDescent="0.3">
      <c r="A17" s="18"/>
      <c r="B17" s="19"/>
      <c r="C17" s="20"/>
      <c r="D17" s="20"/>
      <c r="E17" s="36"/>
      <c r="F17" s="21">
        <f>IF(OR($E15="M",$E15="W"),IF($D16="u60",F15*IF(OR(AND(F15&lt;100, $E15="W"), AND(F15&lt;400,$E15="M")),0.07,0.035),IF($D16="60-69",F15*0.025*IF(OR(AND(F15&lt;100, $E15="W"), AND(F15&lt;400,$E15="M")),1,0),IF($D16="70+",F15*0,F15*IF(OR(AND(F15&lt;100, $E15="W"), AND(F15&lt;400,$E15="M")),0.07,0.035)))),0)</f>
        <v>0</v>
      </c>
      <c r="G17" s="21">
        <f>IF(OR($E15="M",$E15="W"),IF($D16="u60",G15*IF(OR(AND(G15&lt;100, $E15="W"), AND(G15&lt;400,$E15="M")),0.07,0.035),IF($D16="60-69",G15*0.025*IF(OR(AND(G15&lt;100, $E15="W"), AND(G15&lt;400,$E15="M")),1,0),IF($D16="70+",G15*0,G15*IF(OR(AND(G15&lt;100, $E15="W"), AND(G15&lt;400,$E15="M")),0.07,0.035)))),0)</f>
        <v>0</v>
      </c>
      <c r="H17" s="21">
        <f>IF(OR($E15="M",$E15="W"),IF($D16="u60",H15*IF(OR(AND(H15&lt;100, $E15="W"), AND(H15&lt;400,$E15="M")),0.07,0.035),IF($D16="60-69",H15*0.025*IF(OR(AND(H15&lt;100, $E15="W"), AND(H15&lt;400,$E15="M")),1,0),IF($D16="70+",H15*0,H15*IF(OR(AND(H15&lt;100, $E15="W"), AND(H15&lt;400,$E15="M")),0.07,0.035)))),0)</f>
        <v>0</v>
      </c>
      <c r="I17" s="21">
        <f>IF(OR($E15="M",$E15="W"),IF($D16="u60",I15*IF(OR(AND(I15&lt;100, $E15="W"), AND(I15&lt;400,$E15="M")),0.07,0.035),IF($D16="60-69",I15*0.025*IF(OR(AND(I15&lt;100, $E15="W"), AND(I15&lt;400,$E15="M")),1,0),IF($D16="70+",I15*0,I15*IF(OR(AND(I15&lt;100, $E15="W"), AND(I15&lt;400,$E15="M")),0.07,0.035)))),0)</f>
        <v>0</v>
      </c>
      <c r="J17" s="21">
        <f>IF(OR($E15="M",$E15="W"),IF($D16="u60",J15*IF(OR(AND(J15&lt;100, $E15="W"), AND(J15&lt;400,$E15="M")),0.07,0.035),IF($D16="60-69",J15*0.025*IF(OR(AND(J15&lt;100, $E15="W"), AND(J15&lt;400,$E15="M")),1,0),IF($D16="70+",J15*0,J15*IF(OR(AND(J15&lt;100, $E15="W"), AND(J15&lt;400,$E15="M")),0.07,0.035)))),0)</f>
        <v>0</v>
      </c>
      <c r="K17" s="21">
        <f t="shared" si="0"/>
        <v>0</v>
      </c>
      <c r="L17" s="21">
        <f>SUM(K16:K17)</f>
        <v>0</v>
      </c>
      <c r="M17" s="63"/>
      <c r="N17" s="70"/>
      <c r="O17" s="71"/>
    </row>
    <row r="18" spans="1:15" ht="14.4" thickTop="1" x14ac:dyDescent="0.25">
      <c r="A18" s="14"/>
      <c r="B18" s="15"/>
      <c r="C18" s="16"/>
      <c r="D18" s="16"/>
      <c r="E18" s="36" t="s">
        <v>21</v>
      </c>
      <c r="F18" s="37"/>
      <c r="G18" s="37"/>
      <c r="H18" s="37"/>
      <c r="I18" s="37"/>
      <c r="J18" s="37"/>
      <c r="K18" s="17">
        <f t="shared" si="0"/>
        <v>0</v>
      </c>
      <c r="L18" s="17">
        <f>IF(D19="70+",0,K18)</f>
        <v>0</v>
      </c>
      <c r="M18" s="61">
        <f>COUNTIF(F18:J18,"&gt;0")</f>
        <v>0</v>
      </c>
      <c r="N18" s="66"/>
      <c r="O18" s="67"/>
    </row>
    <row r="19" spans="1:15" ht="13.8" x14ac:dyDescent="0.25">
      <c r="A19" s="29"/>
      <c r="B19" s="30"/>
      <c r="C19" s="31"/>
      <c r="D19" s="31"/>
      <c r="E19" s="36"/>
      <c r="F19" s="17">
        <f>IF(OR($E18="M",$E18="W"),IF($D19="u60",F18*0.035*IF(OR(AND(F18&lt;100, $E18="W"), AND(F18&lt;400,$E18="M")),0,1),IF($D19="60-69",F18*0.025*IF(OR(AND(F18&lt;100, $E18="W"), AND(F18&lt;400,$E18="M")),0,1),IF($D19="70+",F18*0*IF(OR(AND(F18&lt;100, $E18="W"), AND(F18&lt;400,$E18="M")),0,1),F18*0.035*IF(OR(AND(F18&lt;100, $E18="W"), AND(F18&lt;400,$E18="M")),0,1)))),0)</f>
        <v>0</v>
      </c>
      <c r="G19" s="17">
        <f>IF(OR($E18="M",$E18="W"),IF($D19="u60",G18*0.035*IF(OR(AND(G18&lt;100, $E18="W"), AND(G18&lt;400,$E18="M")),0,1),IF($D19="60-69",G18*0.025*IF(OR(AND(G18&lt;100, $E18="W"), AND(G18&lt;400,$E18="M")),0,1),IF($D19="70+",G18*0*IF(OR(AND(G18&lt;100, $E18="W"), AND(G18&lt;400,$E18="M")),0,1),G18*0.035*IF(OR(AND(G18&lt;100, $E18="W"), AND(G18&lt;400,$E18="M")),0,1)))),0)</f>
        <v>0</v>
      </c>
      <c r="H19" s="17">
        <f>IF(OR($E18="M",$E18="W"),IF($D19="u60",H18*0.035*IF(OR(AND(H18&lt;100, $E18="W"), AND(H18&lt;400,$E18="M")),0,1),IF($D19="60-69",H18*0.025*IF(OR(AND(H18&lt;100, $E18="W"), AND(H18&lt;400,$E18="M")),0,1),IF($D19="70+",H18*0*IF(OR(AND(H18&lt;100, $E18="W"), AND(H18&lt;400,$E18="M")),0,1),H18*0.035*IF(OR(AND(H18&lt;100, $E18="W"), AND(H18&lt;400,$E18="M")),0,1)))),0)</f>
        <v>0</v>
      </c>
      <c r="I19" s="17">
        <f>IF(OR($E18="M",$E18="W"),IF($D19="u60",I18*0.035*IF(OR(AND(I18&lt;100, $E18="W"), AND(I18&lt;400,$E18="M")),0,1),IF($D19="60-69",I18*0.025*IF(OR(AND(I18&lt;100, $E18="W"), AND(I18&lt;400,$E18="M")),0,1),IF($D19="70+",I18*0*IF(OR(AND(I18&lt;100, $E18="W"), AND(I18&lt;400,$E18="M")),0,1),I18*0.035*IF(OR(AND(I18&lt;100, $E18="W"), AND(I18&lt;400,$E18="M")),0,1)))),0)</f>
        <v>0</v>
      </c>
      <c r="J19" s="17">
        <f>IF(OR($E18="M",$E18="W"),IF($D19="u60",J18*0.035*IF(OR(AND(J18&lt;100, $E18="W"), AND(J18&lt;400,$E18="M")),0,1),IF($D19="60-69",J18*0.025*IF(OR(AND(J18&lt;100, $E18="W"), AND(J18&lt;400,$E18="M")),0,1),IF($D19="70+",J18*0*IF(OR(AND(J18&lt;100, $E18="W"), AND(J18&lt;400,$E18="M")),0,1),J18*0.035*IF(OR(AND(J18&lt;100, $E18="W"), AND(J18&lt;400,$E18="M")),0,1)))),0)</f>
        <v>0</v>
      </c>
      <c r="K19" s="17">
        <f t="shared" si="0"/>
        <v>0</v>
      </c>
      <c r="L19" s="17"/>
      <c r="M19" s="62"/>
      <c r="N19" s="68"/>
      <c r="O19" s="69"/>
    </row>
    <row r="20" spans="1:15" ht="14.4" thickBot="1" x14ac:dyDescent="0.3">
      <c r="A20" s="18"/>
      <c r="B20" s="19"/>
      <c r="C20" s="20"/>
      <c r="D20" s="20"/>
      <c r="E20" s="36"/>
      <c r="F20" s="21">
        <f>IF(OR($E18="M",$E18="W"),IF($D19="u60",F18*IF(OR(AND(F18&lt;100, $E18="W"), AND(F18&lt;400,$E18="M")),0.07,0.035),IF($D19="60-69",F18*0.025*IF(OR(AND(F18&lt;100, $E18="W"), AND(F18&lt;400,$E18="M")),1,0),IF($D19="70+",F18*0,F18*IF(OR(AND(F18&lt;100, $E18="W"), AND(F18&lt;400,$E18="M")),0.07,0.035)))),0)</f>
        <v>0</v>
      </c>
      <c r="G20" s="21">
        <f>IF(OR($E18="M",$E18="W"),IF($D19="u60",G18*IF(OR(AND(G18&lt;100, $E18="W"), AND(G18&lt;400,$E18="M")),0.07,0.035),IF($D19="60-69",G18*0.025*IF(OR(AND(G18&lt;100, $E18="W"), AND(G18&lt;400,$E18="M")),1,0),IF($D19="70+",G18*0,G18*IF(OR(AND(G18&lt;100, $E18="W"), AND(G18&lt;400,$E18="M")),0.07,0.035)))),0)</f>
        <v>0</v>
      </c>
      <c r="H20" s="21">
        <f>IF(OR($E18="M",$E18="W"),IF($D19="u60",H18*IF(OR(AND(H18&lt;100, $E18="W"), AND(H18&lt;400,$E18="M")),0.07,0.035),IF($D19="60-69",H18*0.025*IF(OR(AND(H18&lt;100, $E18="W"), AND(H18&lt;400,$E18="M")),1,0),IF($D19="70+",H18*0,H18*IF(OR(AND(H18&lt;100, $E18="W"), AND(H18&lt;400,$E18="M")),0.07,0.035)))),0)</f>
        <v>0</v>
      </c>
      <c r="I20" s="21">
        <f>IF(OR($E18="M",$E18="W"),IF($D19="u60",I18*IF(OR(AND(I18&lt;100, $E18="W"), AND(I18&lt;400,$E18="M")),0.07,0.035),IF($D19="60-69",I18*0.025*IF(OR(AND(I18&lt;100, $E18="W"), AND(I18&lt;400,$E18="M")),1,0),IF($D19="70+",I18*0,I18*IF(OR(AND(I18&lt;100, $E18="W"), AND(I18&lt;400,$E18="M")),0.07,0.035)))),0)</f>
        <v>0</v>
      </c>
      <c r="J20" s="21">
        <f>IF(OR($E18="M",$E18="W"),IF($D19="u60",J18*IF(OR(AND(J18&lt;100, $E18="W"), AND(J18&lt;400,$E18="M")),0.07,0.035),IF($D19="60-69",J18*0.025*IF(OR(AND(J18&lt;100, $E18="W"), AND(J18&lt;400,$E18="M")),1,0),IF($D19="70+",J18*0,J18*IF(OR(AND(J18&lt;100, $E18="W"), AND(J18&lt;400,$E18="M")),0.07,0.035)))),0)</f>
        <v>0</v>
      </c>
      <c r="K20" s="21">
        <f t="shared" si="0"/>
        <v>0</v>
      </c>
      <c r="L20" s="21">
        <f>SUM(K19:K20)</f>
        <v>0</v>
      </c>
      <c r="M20" s="63"/>
      <c r="N20" s="70"/>
      <c r="O20" s="71"/>
    </row>
    <row r="21" spans="1:15" ht="14.4" thickTop="1" x14ac:dyDescent="0.25">
      <c r="A21" s="14"/>
      <c r="B21" s="15"/>
      <c r="C21" s="16"/>
      <c r="D21" s="16"/>
      <c r="E21" s="36" t="s">
        <v>21</v>
      </c>
      <c r="F21" s="37"/>
      <c r="G21" s="37"/>
      <c r="H21" s="37"/>
      <c r="I21" s="37"/>
      <c r="J21" s="37"/>
      <c r="K21" s="17">
        <f t="shared" si="0"/>
        <v>0</v>
      </c>
      <c r="L21" s="17">
        <f>IF(D22="70+",0,K21)</f>
        <v>0</v>
      </c>
      <c r="M21" s="61">
        <f>COUNTIF(F21:J21,"&gt;0")</f>
        <v>0</v>
      </c>
      <c r="N21" s="66"/>
      <c r="O21" s="67"/>
    </row>
    <row r="22" spans="1:15" ht="13.8" x14ac:dyDescent="0.25">
      <c r="A22" s="29"/>
      <c r="B22" s="30"/>
      <c r="C22" s="31"/>
      <c r="D22" s="31"/>
      <c r="E22" s="36"/>
      <c r="F22" s="17">
        <f>IF(OR($E21="M",$E21="W"),IF($D22="u60",F21*0.035*IF(OR(AND(F21&lt;100, $E21="W"), AND(F21&lt;400,$E21="M")),0,1),IF($D22="60-69",F21*0.025*IF(OR(AND(F21&lt;100, $E21="W"), AND(F21&lt;400,$E21="M")),0,1),IF($D22="70+",F21*0*IF(OR(AND(F21&lt;100, $E21="W"), AND(F21&lt;400,$E21="M")),0,1),F21*0.035*IF(OR(AND(F21&lt;100, $E21="W"), AND(F21&lt;400,$E21="M")),0,1)))),0)</f>
        <v>0</v>
      </c>
      <c r="G22" s="17">
        <f>IF(OR($E21="M",$E21="W"),IF($D22="u60",G21*0.035*IF(OR(AND(G21&lt;100, $E21="W"), AND(G21&lt;400,$E21="M")),0,1),IF($D22="60-69",G21*0.025*IF(OR(AND(G21&lt;100, $E21="W"), AND(G21&lt;400,$E21="M")),0,1),IF($D22="70+",G21*0*IF(OR(AND(G21&lt;100, $E21="W"), AND(G21&lt;400,$E21="M")),0,1),G21*0.035*IF(OR(AND(G21&lt;100, $E21="W"), AND(G21&lt;400,$E21="M")),0,1)))),0)</f>
        <v>0</v>
      </c>
      <c r="H22" s="17">
        <f>IF(OR($E21="M",$E21="W"),IF($D22="u60",H21*0.035*IF(OR(AND(H21&lt;100, $E21="W"), AND(H21&lt;400,$E21="M")),0,1),IF($D22="60-69",H21*0.025*IF(OR(AND(H21&lt;100, $E21="W"), AND(H21&lt;400,$E21="M")),0,1),IF($D22="70+",H21*0*IF(OR(AND(H21&lt;100, $E21="W"), AND(H21&lt;400,$E21="M")),0,1),H21*0.035*IF(OR(AND(H21&lt;100, $E21="W"), AND(H21&lt;400,$E21="M")),0,1)))),0)</f>
        <v>0</v>
      </c>
      <c r="I22" s="17">
        <f>IF(OR($E21="M",$E21="W"),IF($D22="u60",I21*0.035*IF(OR(AND(I21&lt;100, $E21="W"), AND(I21&lt;400,$E21="M")),0,1),IF($D22="60-69",I21*0.025*IF(OR(AND(I21&lt;100, $E21="W"), AND(I21&lt;400,$E21="M")),0,1),IF($D22="70+",I21*0*IF(OR(AND(I21&lt;100, $E21="W"), AND(I21&lt;400,$E21="M")),0,1),I21*0.035*IF(OR(AND(I21&lt;100, $E21="W"), AND(I21&lt;400,$E21="M")),0,1)))),0)</f>
        <v>0</v>
      </c>
      <c r="J22" s="17">
        <f>IF(OR($E21="M",$E21="W"),IF($D22="u60",J21*0.035*IF(OR(AND(J21&lt;100, $E21="W"), AND(J21&lt;400,$E21="M")),0,1),IF($D22="60-69",J21*0.025*IF(OR(AND(J21&lt;100, $E21="W"), AND(J21&lt;400,$E21="M")),0,1),IF($D22="70+",J21*0*IF(OR(AND(J21&lt;100, $E21="W"), AND(J21&lt;400,$E21="M")),0,1),J21*0.035*IF(OR(AND(J21&lt;100, $E21="W"), AND(J21&lt;400,$E21="M")),0,1)))),0)</f>
        <v>0</v>
      </c>
      <c r="K22" s="17">
        <f t="shared" si="0"/>
        <v>0</v>
      </c>
      <c r="L22" s="17"/>
      <c r="M22" s="62"/>
      <c r="N22" s="68"/>
      <c r="O22" s="69"/>
    </row>
    <row r="23" spans="1:15" ht="14.4" thickBot="1" x14ac:dyDescent="0.3">
      <c r="A23" s="18"/>
      <c r="B23" s="19"/>
      <c r="C23" s="20"/>
      <c r="D23" s="20"/>
      <c r="E23" s="36"/>
      <c r="F23" s="21">
        <f>IF(OR($E21="M",$E21="W"),IF($D22="u60",F21*IF(OR(AND(F21&lt;100, $E21="W"), AND(F21&lt;400,$E21="M")),0.07,0.035),IF($D22="60-69",F21*0.025*IF(OR(AND(F21&lt;100, $E21="W"), AND(F21&lt;400,$E21="M")),1,0),IF($D22="70+",F21*0,F21*IF(OR(AND(F21&lt;100, $E21="W"), AND(F21&lt;400,$E21="M")),0.07,0.035)))),0)</f>
        <v>0</v>
      </c>
      <c r="G23" s="21">
        <f>IF(OR($E21="M",$E21="W"),IF($D22="u60",G21*IF(OR(AND(G21&lt;100, $E21="W"), AND(G21&lt;400,$E21="M")),0.07,0.035),IF($D22="60-69",G21*0.025*IF(OR(AND(G21&lt;100, $E21="W"), AND(G21&lt;400,$E21="M")),1,0),IF($D22="70+",G21*0,G21*IF(OR(AND(G21&lt;100, $E21="W"), AND(G21&lt;400,$E21="M")),0.07,0.035)))),0)</f>
        <v>0</v>
      </c>
      <c r="H23" s="21">
        <f>IF(OR($E21="M",$E21="W"),IF($D22="u60",H21*IF(OR(AND(H21&lt;100, $E21="W"), AND(H21&lt;400,$E21="M")),0.07,0.035),IF($D22="60-69",H21*0.025*IF(OR(AND(H21&lt;100, $E21="W"), AND(H21&lt;400,$E21="M")),1,0),IF($D22="70+",H21*0,H21*IF(OR(AND(H21&lt;100, $E21="W"), AND(H21&lt;400,$E21="M")),0.07,0.035)))),0)</f>
        <v>0</v>
      </c>
      <c r="I23" s="21">
        <f>IF(OR($E21="M",$E21="W"),IF($D22="u60",I21*IF(OR(AND(I21&lt;100, $E21="W"), AND(I21&lt;400,$E21="M")),0.07,0.035),IF($D22="60-69",I21*0.025*IF(OR(AND(I21&lt;100, $E21="W"), AND(I21&lt;400,$E21="M")),1,0),IF($D22="70+",I21*0,I21*IF(OR(AND(I21&lt;100, $E21="W"), AND(I21&lt;400,$E21="M")),0.07,0.035)))),0)</f>
        <v>0</v>
      </c>
      <c r="J23" s="21">
        <f>IF(OR($E21="M",$E21="W"),IF($D22="u60",J21*IF(OR(AND(J21&lt;100, $E21="W"), AND(J21&lt;400,$E21="M")),0.07,0.035),IF($D22="60-69",J21*0.025*IF(OR(AND(J21&lt;100, $E21="W"), AND(J21&lt;400,$E21="M")),1,0),IF($D22="70+",J21*0,J21*IF(OR(AND(J21&lt;100, $E21="W"), AND(J21&lt;400,$E21="M")),0.07,0.035)))),0)</f>
        <v>0</v>
      </c>
      <c r="K23" s="21">
        <f t="shared" si="0"/>
        <v>0</v>
      </c>
      <c r="L23" s="21">
        <f>SUM(K22:K23)</f>
        <v>0</v>
      </c>
      <c r="M23" s="63"/>
      <c r="N23" s="70"/>
      <c r="O23" s="71"/>
    </row>
    <row r="24" spans="1:15" ht="14.4" thickTop="1" x14ac:dyDescent="0.25">
      <c r="A24" s="14"/>
      <c r="B24" s="15"/>
      <c r="C24" s="16"/>
      <c r="D24" s="16"/>
      <c r="E24" s="36" t="s">
        <v>21</v>
      </c>
      <c r="F24" s="37"/>
      <c r="G24" s="37"/>
      <c r="H24" s="37"/>
      <c r="I24" s="37"/>
      <c r="J24" s="37"/>
      <c r="K24" s="17">
        <f t="shared" si="0"/>
        <v>0</v>
      </c>
      <c r="L24" s="17">
        <f>IF(D25="70+",0,K24)</f>
        <v>0</v>
      </c>
      <c r="M24" s="61">
        <f>COUNTIF(F24:J24,"&gt;0")</f>
        <v>0</v>
      </c>
      <c r="N24" s="66"/>
      <c r="O24" s="67"/>
    </row>
    <row r="25" spans="1:15" ht="13.8" x14ac:dyDescent="0.25">
      <c r="A25" s="29"/>
      <c r="B25" s="30"/>
      <c r="C25" s="31"/>
      <c r="D25" s="31"/>
      <c r="E25" s="36"/>
      <c r="F25" s="17">
        <f>IF(OR($E24="M",$E24="W"),IF($D25="u60",F24*0.035*IF(OR(AND(F24&lt;100, $E24="W"), AND(F24&lt;400,$E24="M")),0,1),IF($D25="60-69",F24*0.025*IF(OR(AND(F24&lt;100, $E24="W"), AND(F24&lt;400,$E24="M")),0,1),IF($D25="70+",F24*0*IF(OR(AND(F24&lt;100, $E24="W"), AND(F24&lt;400,$E24="M")),0,1),F24*0.035*IF(OR(AND(F24&lt;100, $E24="W"), AND(F24&lt;400,$E24="M")),0,1)))),0)</f>
        <v>0</v>
      </c>
      <c r="G25" s="17">
        <f>IF(OR($E24="M",$E24="W"),IF($D25="u60",G24*0.035*IF(OR(AND(G24&lt;100, $E24="W"), AND(G24&lt;400,$E24="M")),0,1),IF($D25="60-69",G24*0.025*IF(OR(AND(G24&lt;100, $E24="W"), AND(G24&lt;400,$E24="M")),0,1),IF($D25="70+",G24*0*IF(OR(AND(G24&lt;100, $E24="W"), AND(G24&lt;400,$E24="M")),0,1),G24*0.035*IF(OR(AND(G24&lt;100, $E24="W"), AND(G24&lt;400,$E24="M")),0,1)))),0)</f>
        <v>0</v>
      </c>
      <c r="H25" s="17">
        <f>IF(OR($E24="M",$E24="W"),IF($D25="u60",H24*0.035*IF(OR(AND(H24&lt;100, $E24="W"), AND(H24&lt;400,$E24="M")),0,1),IF($D25="60-69",H24*0.025*IF(OR(AND(H24&lt;100, $E24="W"), AND(H24&lt;400,$E24="M")),0,1),IF($D25="70+",H24*0*IF(OR(AND(H24&lt;100, $E24="W"), AND(H24&lt;400,$E24="M")),0,1),H24*0.035*IF(OR(AND(H24&lt;100, $E24="W"), AND(H24&lt;400,$E24="M")),0,1)))),0)</f>
        <v>0</v>
      </c>
      <c r="I25" s="17">
        <f>IF(OR($E24="M",$E24="W"),IF($D25="u60",I24*0.035*IF(OR(AND(I24&lt;100, $E24="W"), AND(I24&lt;400,$E24="M")),0,1),IF($D25="60-69",I24*0.025*IF(OR(AND(I24&lt;100, $E24="W"), AND(I24&lt;400,$E24="M")),0,1),IF($D25="70+",I24*0*IF(OR(AND(I24&lt;100, $E24="W"), AND(I24&lt;400,$E24="M")),0,1),I24*0.035*IF(OR(AND(I24&lt;100, $E24="W"), AND(I24&lt;400,$E24="M")),0,1)))),0)</f>
        <v>0</v>
      </c>
      <c r="J25" s="17">
        <f>IF(OR($E24="M",$E24="W"),IF($D25="u60",J24*0.035*IF(OR(AND(J24&lt;100, $E24="W"), AND(J24&lt;400,$E24="M")),0,1),IF($D25="60-69",J24*0.025*IF(OR(AND(J24&lt;100, $E24="W"), AND(J24&lt;400,$E24="M")),0,1),IF($D25="70+",J24*0*IF(OR(AND(J24&lt;100, $E24="W"), AND(J24&lt;400,$E24="M")),0,1),J24*0.035*IF(OR(AND(J24&lt;100, $E24="W"), AND(J24&lt;400,$E24="M")),0,1)))),0)</f>
        <v>0</v>
      </c>
      <c r="K25" s="17">
        <f t="shared" si="0"/>
        <v>0</v>
      </c>
      <c r="L25" s="17"/>
      <c r="M25" s="62"/>
      <c r="N25" s="68"/>
      <c r="O25" s="69"/>
    </row>
    <row r="26" spans="1:15" ht="14.4" thickBot="1" x14ac:dyDescent="0.3">
      <c r="A26" s="18"/>
      <c r="B26" s="19"/>
      <c r="C26" s="20"/>
      <c r="D26" s="20"/>
      <c r="E26" s="36"/>
      <c r="F26" s="21">
        <f>IF(OR($E24="M",$E24="W"),IF($D25="u60",F24*IF(OR(AND(F24&lt;100, $E24="W"), AND(F24&lt;400,$E24="M")),0.07,0.035),IF($D25="60-69",F24*0.025*IF(OR(AND(F24&lt;100, $E24="W"), AND(F24&lt;400,$E24="M")),1,0),IF($D25="70+",F24*0,F24*IF(OR(AND(F24&lt;100, $E24="W"), AND(F24&lt;400,$E24="M")),0.07,0.035)))),0)</f>
        <v>0</v>
      </c>
      <c r="G26" s="21">
        <f>IF(OR($E24="M",$E24="W"),IF($D25="u60",G24*IF(OR(AND(G24&lt;100, $E24="W"), AND(G24&lt;400,$E24="M")),0.07,0.035),IF($D25="60-69",G24*0.025*IF(OR(AND(G24&lt;100, $E24="W"), AND(G24&lt;400,$E24="M")),1,0),IF($D25="70+",G24*0,G24*IF(OR(AND(G24&lt;100, $E24="W"), AND(G24&lt;400,$E24="M")),0.07,0.035)))),0)</f>
        <v>0</v>
      </c>
      <c r="H26" s="21">
        <f>IF(OR($E24="M",$E24="W"),IF($D25="u60",H24*IF(OR(AND(H24&lt;100, $E24="W"), AND(H24&lt;400,$E24="M")),0.07,0.035),IF($D25="60-69",H24*0.025*IF(OR(AND(H24&lt;100, $E24="W"), AND(H24&lt;400,$E24="M")),1,0),IF($D25="70+",H24*0,H24*IF(OR(AND(H24&lt;100, $E24="W"), AND(H24&lt;400,$E24="M")),0.07,0.035)))),0)</f>
        <v>0</v>
      </c>
      <c r="I26" s="21">
        <f>IF(OR($E24="M",$E24="W"),IF($D25="u60",I24*IF(OR(AND(I24&lt;100, $E24="W"), AND(I24&lt;400,$E24="M")),0.07,0.035),IF($D25="60-69",I24*0.025*IF(OR(AND(I24&lt;100, $E24="W"), AND(I24&lt;400,$E24="M")),1,0),IF($D25="70+",I24*0,I24*IF(OR(AND(I24&lt;100, $E24="W"), AND(I24&lt;400,$E24="M")),0.07,0.035)))),0)</f>
        <v>0</v>
      </c>
      <c r="J26" s="21">
        <f>IF(OR($E24="M",$E24="W"),IF($D25="u60",J24*IF(OR(AND(J24&lt;100, $E24="W"), AND(J24&lt;400,$E24="M")),0.07,0.035),IF($D25="60-69",J24*0.025*IF(OR(AND(J24&lt;100, $E24="W"), AND(J24&lt;400,$E24="M")),1,0),IF($D25="70+",J24*0,J24*IF(OR(AND(J24&lt;100, $E24="W"), AND(J24&lt;400,$E24="M")),0.07,0.035)))),0)</f>
        <v>0</v>
      </c>
      <c r="K26" s="21">
        <f t="shared" si="0"/>
        <v>0</v>
      </c>
      <c r="L26" s="21">
        <f>SUM(K25:K26)</f>
        <v>0</v>
      </c>
      <c r="M26" s="63"/>
      <c r="N26" s="70"/>
      <c r="O26" s="71"/>
    </row>
    <row r="27" spans="1:15" ht="14.4" thickTop="1" x14ac:dyDescent="0.25">
      <c r="A27" s="14"/>
      <c r="B27" s="15"/>
      <c r="C27" s="16"/>
      <c r="D27" s="16"/>
      <c r="E27" s="36" t="s">
        <v>21</v>
      </c>
      <c r="F27" s="37"/>
      <c r="G27" s="37"/>
      <c r="H27" s="37"/>
      <c r="I27" s="37"/>
      <c r="J27" s="37"/>
      <c r="K27" s="17">
        <f t="shared" si="0"/>
        <v>0</v>
      </c>
      <c r="L27" s="17">
        <f>IF(D28="70+",0,K27)</f>
        <v>0</v>
      </c>
      <c r="M27" s="61">
        <f>COUNTIF(F27:J27,"&gt;0")</f>
        <v>0</v>
      </c>
      <c r="N27" s="66"/>
      <c r="O27" s="67"/>
    </row>
    <row r="28" spans="1:15" ht="13.8" x14ac:dyDescent="0.25">
      <c r="A28" s="29"/>
      <c r="B28" s="30"/>
      <c r="C28" s="31"/>
      <c r="D28" s="31"/>
      <c r="E28" s="36"/>
      <c r="F28" s="17">
        <f>IF(OR($E27="M",$E27="W"),IF($D28="u60",F27*0.035*IF(OR(AND(F27&lt;100, $E27="W"), AND(F27&lt;400,$E27="M")),0,1),IF($D28="60-69",F27*0.025*IF(OR(AND(F27&lt;100, $E27="W"), AND(F27&lt;400,$E27="M")),0,1),IF($D28="70+",F27*0*IF(OR(AND(F27&lt;100, $E27="W"), AND(F27&lt;400,$E27="M")),0,1),F27*0.035*IF(OR(AND(F27&lt;100, $E27="W"), AND(F27&lt;400,$E27="M")),0,1)))),0)</f>
        <v>0</v>
      </c>
      <c r="G28" s="17">
        <f>IF(OR($E27="M",$E27="W"),IF($D28="u60",G27*0.035*IF(OR(AND(G27&lt;100, $E27="W"), AND(G27&lt;400,$E27="M")),0,1),IF($D28="60-69",G27*0.025*IF(OR(AND(G27&lt;100, $E27="W"), AND(G27&lt;400,$E27="M")),0,1),IF($D28="70+",G27*0*IF(OR(AND(G27&lt;100, $E27="W"), AND(G27&lt;400,$E27="M")),0,1),G27*0.035*IF(OR(AND(G27&lt;100, $E27="W"), AND(G27&lt;400,$E27="M")),0,1)))),0)</f>
        <v>0</v>
      </c>
      <c r="H28" s="17">
        <f>IF(OR($E27="M",$E27="W"),IF($D28="u60",H27*0.035*IF(OR(AND(H27&lt;100, $E27="W"), AND(H27&lt;400,$E27="M")),0,1),IF($D28="60-69",H27*0.025*IF(OR(AND(H27&lt;100, $E27="W"), AND(H27&lt;400,$E27="M")),0,1),IF($D28="70+",H27*0*IF(OR(AND(H27&lt;100, $E27="W"), AND(H27&lt;400,$E27="M")),0,1),H27*0.035*IF(OR(AND(H27&lt;100, $E27="W"), AND(H27&lt;400,$E27="M")),0,1)))),0)</f>
        <v>0</v>
      </c>
      <c r="I28" s="17">
        <f>IF(OR($E27="M",$E27="W"),IF($D28="u60",I27*0.035*IF(OR(AND(I27&lt;100, $E27="W"), AND(I27&lt;400,$E27="M")),0,1),IF($D28="60-69",I27*0.025*IF(OR(AND(I27&lt;100, $E27="W"), AND(I27&lt;400,$E27="M")),0,1),IF($D28="70+",I27*0*IF(OR(AND(I27&lt;100, $E27="W"), AND(I27&lt;400,$E27="M")),0,1),I27*0.035*IF(OR(AND(I27&lt;100, $E27="W"), AND(I27&lt;400,$E27="M")),0,1)))),0)</f>
        <v>0</v>
      </c>
      <c r="J28" s="17">
        <f>IF(OR($E27="M",$E27="W"),IF($D28="u60",J27*0.035*IF(OR(AND(J27&lt;100, $E27="W"), AND(J27&lt;400,$E27="M")),0,1),IF($D28="60-69",J27*0.025*IF(OR(AND(J27&lt;100, $E27="W"), AND(J27&lt;400,$E27="M")),0,1),IF($D28="70+",J27*0*IF(OR(AND(J27&lt;100, $E27="W"), AND(J27&lt;400,$E27="M")),0,1),J27*0.035*IF(OR(AND(J27&lt;100, $E27="W"), AND(J27&lt;400,$E27="M")),0,1)))),0)</f>
        <v>0</v>
      </c>
      <c r="K28" s="17">
        <f t="shared" si="0"/>
        <v>0</v>
      </c>
      <c r="L28" s="17"/>
      <c r="M28" s="62"/>
      <c r="N28" s="68"/>
      <c r="O28" s="69"/>
    </row>
    <row r="29" spans="1:15" ht="14.4" thickBot="1" x14ac:dyDescent="0.3">
      <c r="A29" s="18"/>
      <c r="B29" s="19"/>
      <c r="C29" s="20"/>
      <c r="D29" s="20"/>
      <c r="E29" s="36"/>
      <c r="F29" s="21">
        <f>IF(OR($E27="M",$E27="W"),IF($D28="u60",F27*IF(OR(AND(F27&lt;100, $E27="W"), AND(F27&lt;400,$E27="M")),0.07,0.035),IF($D28="60-69",F27*0.025*IF(OR(AND(F27&lt;100, $E27="W"), AND(F27&lt;400,$E27="M")),1,0),IF($D28="70+",F27*0,F27*IF(OR(AND(F27&lt;100, $E27="W"), AND(F27&lt;400,$E27="M")),0.07,0.035)))),0)</f>
        <v>0</v>
      </c>
      <c r="G29" s="21">
        <f>IF(OR($E27="M",$E27="W"),IF($D28="u60",G27*IF(OR(AND(G27&lt;100, $E27="W"), AND(G27&lt;400,$E27="M")),0.07,0.035),IF($D28="60-69",G27*0.025*IF(OR(AND(G27&lt;100, $E27="W"), AND(G27&lt;400,$E27="M")),1,0),IF($D28="70+",G27*0,G27*IF(OR(AND(G27&lt;100, $E27="W"), AND(G27&lt;400,$E27="M")),0.07,0.035)))),0)</f>
        <v>0</v>
      </c>
      <c r="H29" s="21">
        <f>IF(OR($E27="M",$E27="W"),IF($D28="u60",H27*IF(OR(AND(H27&lt;100, $E27="W"), AND(H27&lt;400,$E27="M")),0.07,0.035),IF($D28="60-69",H27*0.025*IF(OR(AND(H27&lt;100, $E27="W"), AND(H27&lt;400,$E27="M")),1,0),IF($D28="70+",H27*0,H27*IF(OR(AND(H27&lt;100, $E27="W"), AND(H27&lt;400,$E27="M")),0.07,0.035)))),0)</f>
        <v>0</v>
      </c>
      <c r="I29" s="21">
        <f>IF(OR($E27="M",$E27="W"),IF($D28="u60",I27*IF(OR(AND(I27&lt;100, $E27="W"), AND(I27&lt;400,$E27="M")),0.07,0.035),IF($D28="60-69",I27*0.025*IF(OR(AND(I27&lt;100, $E27="W"), AND(I27&lt;400,$E27="M")),1,0),IF($D28="70+",I27*0,I27*IF(OR(AND(I27&lt;100, $E27="W"), AND(I27&lt;400,$E27="M")),0.07,0.035)))),0)</f>
        <v>0</v>
      </c>
      <c r="J29" s="21">
        <f>IF(OR($E27="M",$E27="W"),IF($D28="u60",J27*IF(OR(AND(J27&lt;100, $E27="W"), AND(J27&lt;400,$E27="M")),0.07,0.035),IF($D28="60-69",J27*0.025*IF(OR(AND(J27&lt;100, $E27="W"), AND(J27&lt;400,$E27="M")),1,0),IF($D28="70+",J27*0,J27*IF(OR(AND(J27&lt;100, $E27="W"), AND(J27&lt;400,$E27="M")),0.07,0.035)))),0)</f>
        <v>0</v>
      </c>
      <c r="K29" s="21">
        <f t="shared" si="0"/>
        <v>0</v>
      </c>
      <c r="L29" s="21">
        <f>SUM(K28:K29)</f>
        <v>0</v>
      </c>
      <c r="M29" s="63"/>
      <c r="N29" s="70"/>
      <c r="O29" s="71"/>
    </row>
    <row r="30" spans="1:15" ht="14.4" thickTop="1" x14ac:dyDescent="0.25">
      <c r="A30" s="14"/>
      <c r="B30" s="15"/>
      <c r="C30" s="16"/>
      <c r="D30" s="16"/>
      <c r="E30" s="36" t="s">
        <v>21</v>
      </c>
      <c r="F30" s="37"/>
      <c r="G30" s="37"/>
      <c r="H30" s="37"/>
      <c r="I30" s="37"/>
      <c r="J30" s="37"/>
      <c r="K30" s="17">
        <f t="shared" si="0"/>
        <v>0</v>
      </c>
      <c r="L30" s="17">
        <f>IF(D31="70+",0,K30)</f>
        <v>0</v>
      </c>
      <c r="M30" s="61">
        <f>COUNTIF(F30:J30,"&gt;0")</f>
        <v>0</v>
      </c>
      <c r="N30" s="66"/>
      <c r="O30" s="67"/>
    </row>
    <row r="31" spans="1:15" ht="13.8" x14ac:dyDescent="0.25">
      <c r="A31" s="29"/>
      <c r="B31" s="30"/>
      <c r="C31" s="31"/>
      <c r="D31" s="31"/>
      <c r="E31" s="36"/>
      <c r="F31" s="17">
        <f>IF(OR($E30="M",$E30="W"),IF($D31="u60",F30*0.035*IF(OR(AND(F30&lt;100, $E30="W"), AND(F30&lt;400,$E30="M")),0,1),IF($D31="60-69",F30*0.025*IF(OR(AND(F30&lt;100, $E30="W"), AND(F30&lt;400,$E30="M")),0,1),IF($D31="70+",F30*0*IF(OR(AND(F30&lt;100, $E30="W"), AND(F30&lt;400,$E30="M")),0,1),F30*0.035*IF(OR(AND(F30&lt;100, $E30="W"), AND(F30&lt;400,$E30="M")),0,1)))),0)</f>
        <v>0</v>
      </c>
      <c r="G31" s="17">
        <f>IF(OR($E30="M",$E30="W"),IF($D31="u60",G30*0.035*IF(OR(AND(G30&lt;100, $E30="W"), AND(G30&lt;400,$E30="M")),0,1),IF($D31="60-69",G30*0.025*IF(OR(AND(G30&lt;100, $E30="W"), AND(G30&lt;400,$E30="M")),0,1),IF($D31="70+",G30*0*IF(OR(AND(G30&lt;100, $E30="W"), AND(G30&lt;400,$E30="M")),0,1),G30*0.035*IF(OR(AND(G30&lt;100, $E30="W"), AND(G30&lt;400,$E30="M")),0,1)))),0)</f>
        <v>0</v>
      </c>
      <c r="H31" s="17">
        <f>IF(OR($E30="M",$E30="W"),IF($D31="u60",H30*0.035*IF(OR(AND(H30&lt;100, $E30="W"), AND(H30&lt;400,$E30="M")),0,1),IF($D31="60-69",H30*0.025*IF(OR(AND(H30&lt;100, $E30="W"), AND(H30&lt;400,$E30="M")),0,1),IF($D31="70+",H30*0*IF(OR(AND(H30&lt;100, $E30="W"), AND(H30&lt;400,$E30="M")),0,1),H30*0.035*IF(OR(AND(H30&lt;100, $E30="W"), AND(H30&lt;400,$E30="M")),0,1)))),0)</f>
        <v>0</v>
      </c>
      <c r="I31" s="17">
        <f>IF(OR($E30="M",$E30="W"),IF($D31="u60",I30*0.035*IF(OR(AND(I30&lt;100, $E30="W"), AND(I30&lt;400,$E30="M")),0,1),IF($D31="60-69",I30*0.025*IF(OR(AND(I30&lt;100, $E30="W"), AND(I30&lt;400,$E30="M")),0,1),IF($D31="70+",I30*0*IF(OR(AND(I30&lt;100, $E30="W"), AND(I30&lt;400,$E30="M")),0,1),I30*0.035*IF(OR(AND(I30&lt;100, $E30="W"), AND(I30&lt;400,$E30="M")),0,1)))),0)</f>
        <v>0</v>
      </c>
      <c r="J31" s="17">
        <f>IF(OR($E30="M",$E30="W"),IF($D31="u60",J30*0.035*IF(OR(AND(J30&lt;100, $E30="W"), AND(J30&lt;400,$E30="M")),0,1),IF($D31="60-69",J30*0.025*IF(OR(AND(J30&lt;100, $E30="W"), AND(J30&lt;400,$E30="M")),0,1),IF($D31="70+",J30*0*IF(OR(AND(J30&lt;100, $E30="W"), AND(J30&lt;400,$E30="M")),0,1),J30*0.035*IF(OR(AND(J30&lt;100, $E30="W"), AND(J30&lt;400,$E30="M")),0,1)))),0)</f>
        <v>0</v>
      </c>
      <c r="K31" s="17">
        <f t="shared" si="0"/>
        <v>0</v>
      </c>
      <c r="L31" s="17"/>
      <c r="M31" s="62"/>
      <c r="N31" s="68"/>
      <c r="O31" s="69"/>
    </row>
    <row r="32" spans="1:15" ht="14.4" thickBot="1" x14ac:dyDescent="0.3">
      <c r="A32" s="18"/>
      <c r="B32" s="19"/>
      <c r="C32" s="20"/>
      <c r="D32" s="20"/>
      <c r="E32" s="36"/>
      <c r="F32" s="21">
        <f>IF(OR($E30="M",$E30="W"),IF($D31="u60",F30*IF(OR(AND(F30&lt;100, $E30="W"), AND(F30&lt;400,$E30="M")),0.07,0.035),IF($D31="60-69",F30*0.025*IF(OR(AND(F30&lt;100, $E30="W"), AND(F30&lt;400,$E30="M")),1,0),IF($D31="70+",F30*0,F30*IF(OR(AND(F30&lt;100, $E30="W"), AND(F30&lt;400,$E30="M")),0.07,0.035)))),0)</f>
        <v>0</v>
      </c>
      <c r="G32" s="21">
        <f>IF(OR($E30="M",$E30="W"),IF($D31="u60",G30*IF(OR(AND(G30&lt;100, $E30="W"), AND(G30&lt;400,$E30="M")),0.07,0.035),IF($D31="60-69",G30*0.025*IF(OR(AND(G30&lt;100, $E30="W"), AND(G30&lt;400,$E30="M")),1,0),IF($D31="70+",G30*0,G30*IF(OR(AND(G30&lt;100, $E30="W"), AND(G30&lt;400,$E30="M")),0.07,0.035)))),0)</f>
        <v>0</v>
      </c>
      <c r="H32" s="21">
        <f>IF(OR($E30="M",$E30="W"),IF($D31="u60",H30*IF(OR(AND(H30&lt;100, $E30="W"), AND(H30&lt;400,$E30="M")),0.07,0.035),IF($D31="60-69",H30*0.025*IF(OR(AND(H30&lt;100, $E30="W"), AND(H30&lt;400,$E30="M")),1,0),IF($D31="70+",H30*0,H30*IF(OR(AND(H30&lt;100, $E30="W"), AND(H30&lt;400,$E30="M")),0.07,0.035)))),0)</f>
        <v>0</v>
      </c>
      <c r="I32" s="21">
        <f>IF(OR($E30="M",$E30="W"),IF($D31="u60",I30*IF(OR(AND(I30&lt;100, $E30="W"), AND(I30&lt;400,$E30="M")),0.07,0.035),IF($D31="60-69",I30*0.025*IF(OR(AND(I30&lt;100, $E30="W"), AND(I30&lt;400,$E30="M")),1,0),IF($D31="70+",I30*0,I30*IF(OR(AND(I30&lt;100, $E30="W"), AND(I30&lt;400,$E30="M")),0.07,0.035)))),0)</f>
        <v>0</v>
      </c>
      <c r="J32" s="21">
        <f>IF(OR($E30="M",$E30="W"),IF($D31="u60",J30*IF(OR(AND(J30&lt;100, $E30="W"), AND(J30&lt;400,$E30="M")),0.07,0.035),IF($D31="60-69",J30*0.025*IF(OR(AND(J30&lt;100, $E30="W"), AND(J30&lt;400,$E30="M")),1,0),IF($D31="70+",J30*0,J30*IF(OR(AND(J30&lt;100, $E30="W"), AND(J30&lt;400,$E30="M")),0.07,0.035)))),0)</f>
        <v>0</v>
      </c>
      <c r="K32" s="21">
        <f t="shared" si="0"/>
        <v>0</v>
      </c>
      <c r="L32" s="21">
        <f>SUM(K31:K32)</f>
        <v>0</v>
      </c>
      <c r="M32" s="63"/>
      <c r="N32" s="70"/>
      <c r="O32" s="71"/>
    </row>
    <row r="33" spans="1:15" ht="14.4" thickTop="1" x14ac:dyDescent="0.25">
      <c r="A33" s="22"/>
      <c r="B33" s="22"/>
      <c r="C33" s="22"/>
      <c r="D33" s="22"/>
      <c r="E33" s="22"/>
      <c r="F33" s="22"/>
      <c r="G33" s="77" t="s">
        <v>13</v>
      </c>
      <c r="H33" s="77"/>
      <c r="I33" s="28" t="s">
        <v>18</v>
      </c>
      <c r="J33" s="58">
        <f>Page16!J33 + COUNTA(B10,B13,B16,B19,B22,B26,B25,B26,B28,B31)</f>
        <v>0</v>
      </c>
      <c r="K33" s="27">
        <f>Page16!K33 + K9+K12+K15+K18+K21+K24+K27+K30</f>
        <v>0</v>
      </c>
      <c r="L33" s="24">
        <f>SUM(L9,L12,L15,L18,L21,L24,L27,L30)</f>
        <v>0</v>
      </c>
      <c r="M33" s="22" t="s">
        <v>12</v>
      </c>
      <c r="N33" s="25"/>
    </row>
    <row r="34" spans="1:15" ht="13.8" x14ac:dyDescent="0.25">
      <c r="A34" s="22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3">
        <f>Page16!L34 +L11+L14+L17+L20+L23+L26+L29+L32</f>
        <v>0</v>
      </c>
      <c r="M34" s="22" t="s">
        <v>50</v>
      </c>
      <c r="N34" s="26"/>
    </row>
    <row r="35" spans="1:15" ht="13.8" x14ac:dyDescent="0.25">
      <c r="A35" s="22"/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</row>
    <row r="36" spans="1:15" ht="13.8" x14ac:dyDescent="0.25">
      <c r="A36" s="72" t="s">
        <v>65</v>
      </c>
      <c r="B36" s="72"/>
      <c r="C36" s="73"/>
      <c r="D36" s="73"/>
      <c r="E36" s="73"/>
      <c r="F36" s="73"/>
      <c r="G36" s="73"/>
      <c r="H36" s="54" t="s">
        <v>66</v>
      </c>
      <c r="I36" s="73"/>
      <c r="J36" s="73"/>
      <c r="K36" s="73"/>
      <c r="L36" s="73"/>
      <c r="M36" s="22"/>
      <c r="N36" s="22"/>
      <c r="O36" s="22"/>
    </row>
    <row r="37" spans="1:15" ht="13.8" x14ac:dyDescent="0.25">
      <c r="A37" s="22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</row>
  </sheetData>
  <sheetProtection algorithmName="SHA-512" hashValue="/BmHnFpXxobb9fdIM2j5JkDtY8JugfnLcyG2mVeQm6ijj8uatLpGZiFOxswbQtG8iS/2T0T3T7nB/MgTbMjnWw==" saltValue="SIuoTjgl4IPwRyNfrjg3aw==" spinCount="100000" sheet="1" objects="1" scenarios="1" selectLockedCells="1"/>
  <mergeCells count="35">
    <mergeCell ref="G1:I1"/>
    <mergeCell ref="AY1:AZ1"/>
    <mergeCell ref="G2:I2"/>
    <mergeCell ref="I4:K4"/>
    <mergeCell ref="C5:F5"/>
    <mergeCell ref="G5:H5"/>
    <mergeCell ref="N19:O19"/>
    <mergeCell ref="A6:O6"/>
    <mergeCell ref="N9:O9"/>
    <mergeCell ref="N10:O10"/>
    <mergeCell ref="N11:O11"/>
    <mergeCell ref="N12:O12"/>
    <mergeCell ref="N13:O13"/>
    <mergeCell ref="N14:O14"/>
    <mergeCell ref="N15:O15"/>
    <mergeCell ref="N16:O16"/>
    <mergeCell ref="N17:O17"/>
    <mergeCell ref="N18:O18"/>
    <mergeCell ref="N31:O31"/>
    <mergeCell ref="N20:O20"/>
    <mergeCell ref="N21:O21"/>
    <mergeCell ref="N22:O22"/>
    <mergeCell ref="N23:O23"/>
    <mergeCell ref="N24:O24"/>
    <mergeCell ref="N25:O25"/>
    <mergeCell ref="N26:O26"/>
    <mergeCell ref="N27:O27"/>
    <mergeCell ref="N28:O28"/>
    <mergeCell ref="N29:O29"/>
    <mergeCell ref="N30:O30"/>
    <mergeCell ref="N32:O32"/>
    <mergeCell ref="G33:H33"/>
    <mergeCell ref="A36:B36"/>
    <mergeCell ref="C36:G36"/>
    <mergeCell ref="I36:L36"/>
  </mergeCells>
  <dataValidations count="5">
    <dataValidation type="list" allowBlank="1" showInputMessage="1" showErrorMessage="1" errorTitle="Sex" error="Please enter M for male or F for female" promptTitle="Sex" sqref="C13 C31 C10 C16" xr:uid="{5E53F389-E303-412E-A141-4E628E1A1A5C}">
      <formula1>$P$1:$P$2</formula1>
    </dataValidation>
    <dataValidation type="list" allowBlank="1" showInputMessage="1" showErrorMessage="1" errorTitle="Sex" error="Please enter M for male of F for female" promptTitle="Sex" sqref="C19 C28 C22 C25" xr:uid="{C45BB80A-F703-4E43-A162-4A94E655F6D1}">
      <formula1>$P$1:$P$2</formula1>
    </dataValidation>
    <dataValidation type="list" allowBlank="1" showInputMessage="1" showErrorMessage="1" sqref="E9 E12 E15 E18 E21 E24 E27 E30" xr:uid="{F3DD9410-C56B-4D4D-B480-5839BC9C1C77}">
      <formula1>$P$3:$P$4</formula1>
    </dataValidation>
    <dataValidation type="list" allowBlank="1" showInputMessage="1" showErrorMessage="1" errorTitle="Age Group" error="Please enter U60 if Employee is less than 60 years old. Or Enter B67 if he/she is between 60 and 70 years old. Or Enter 70+ if he/she is 70 years or over" promptTitle="Age Group" sqref="D10 D28 D25 D22 D19 D16 D13 D31" xr:uid="{AB18D893-AE4B-4274-B6FA-8F3434D79CED}">
      <formula1>$AY$2:$AY$4</formula1>
    </dataValidation>
    <dataValidation allowBlank="1" showInputMessage="1" showErrorMessage="1" errorTitle="Age Group" error="Please enter U60 if Employee is less than 60 years old. Or Enter B67 if he/she is between 60 and 70 years old. Or Enter 70+ if he/she is 70 years or over" promptTitle="Age Group" sqref="E10:E11 E13:E14 E16:E17 E19:E20 E22:E23 E25:E26 E28:E29 E31:E32" xr:uid="{AEC74C93-EAE8-4A99-A6A1-24A5BB262CF3}"/>
  </dataValidations>
  <pageMargins left="0.5" right="0.5" top="0.25" bottom="0.25" header="0.5" footer="0.5"/>
  <pageSetup paperSize="5" scale="92" orientation="landscape" r:id="rId1"/>
  <headerFooter alignWithMargins="0">
    <oddFooter>&amp;L
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1137" r:id="rId4" name="Drop Down 1">
              <controlPr defaultSize="0" autoLine="0" autoPict="0">
                <anchor moveWithCells="1">
                  <from>
                    <xdr:col>8</xdr:col>
                    <xdr:colOff>937260</xdr:colOff>
                    <xdr:row>4</xdr:row>
                    <xdr:rowOff>7620</xdr:rowOff>
                  </from>
                  <to>
                    <xdr:col>10</xdr:col>
                    <xdr:colOff>220980</xdr:colOff>
                    <xdr:row>5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5360C1-4D51-46A6-877A-A0BA908F1C34}">
  <sheetPr>
    <pageSetUpPr fitToPage="1"/>
  </sheetPr>
  <dimension ref="A1:BA37"/>
  <sheetViews>
    <sheetView zoomScale="86" zoomScaleNormal="86" workbookViewId="0">
      <selection activeCell="C36" sqref="C36:G36"/>
    </sheetView>
  </sheetViews>
  <sheetFormatPr defaultRowHeight="13.2" x14ac:dyDescent="0.25"/>
  <cols>
    <col min="1" max="1" width="14.5546875" customWidth="1"/>
    <col min="2" max="2" width="25.6640625" customWidth="1"/>
    <col min="3" max="3" width="4.33203125" customWidth="1"/>
    <col min="4" max="4" width="8.6640625" customWidth="1"/>
    <col min="5" max="5" width="3.6640625" customWidth="1"/>
    <col min="6" max="10" width="14.109375" customWidth="1"/>
    <col min="11" max="11" width="16.109375" bestFit="1" customWidth="1"/>
    <col min="12" max="12" width="19.5546875" customWidth="1"/>
    <col min="13" max="14" width="3.6640625" customWidth="1"/>
    <col min="15" max="15" width="16.88671875" customWidth="1"/>
    <col min="16" max="16" width="6.6640625" hidden="1" customWidth="1"/>
    <col min="49" max="49" width="15.6640625" bestFit="1" customWidth="1"/>
    <col min="50" max="50" width="14.88671875" bestFit="1" customWidth="1"/>
    <col min="51" max="51" width="8.88671875" customWidth="1"/>
    <col min="52" max="52" width="17.109375" bestFit="1" customWidth="1"/>
  </cols>
  <sheetData>
    <row r="1" spans="1:53" ht="15.6" x14ac:dyDescent="0.3">
      <c r="A1" s="1"/>
      <c r="B1" s="2"/>
      <c r="F1" s="2"/>
      <c r="G1" s="75" t="s">
        <v>0</v>
      </c>
      <c r="H1" s="75"/>
      <c r="I1" s="75"/>
      <c r="L1" s="4" t="s">
        <v>15</v>
      </c>
      <c r="M1" s="4"/>
      <c r="N1" s="4"/>
      <c r="O1" s="2"/>
      <c r="P1" s="40" t="s">
        <v>21</v>
      </c>
      <c r="AW1" s="45" t="s">
        <v>40</v>
      </c>
      <c r="AX1" s="45" t="s">
        <v>41</v>
      </c>
      <c r="AY1" s="74" t="s">
        <v>43</v>
      </c>
      <c r="AZ1" s="74"/>
      <c r="BA1" s="45" t="s">
        <v>59</v>
      </c>
    </row>
    <row r="2" spans="1:53" ht="15.6" x14ac:dyDescent="0.3">
      <c r="A2" s="2"/>
      <c r="B2" s="2"/>
      <c r="F2" s="2"/>
      <c r="G2" s="74" t="s">
        <v>1</v>
      </c>
      <c r="H2" s="74"/>
      <c r="I2" s="74"/>
      <c r="L2" s="32"/>
      <c r="M2" s="5"/>
      <c r="O2" s="3" t="s">
        <v>85</v>
      </c>
      <c r="P2" s="38" t="s">
        <v>20</v>
      </c>
      <c r="AW2" s="45" t="s">
        <v>14</v>
      </c>
      <c r="AX2" s="49">
        <f>EOMONTH(G5,-1)+1</f>
        <v>45839</v>
      </c>
      <c r="AY2" s="53" t="s">
        <v>47</v>
      </c>
      <c r="AZ2" s="45" t="s">
        <v>44</v>
      </c>
      <c r="BA2">
        <f>WEEKNUM(G5,12)-WEEKNUM(DATE(YEAR(G5),MONTH(G5),1),12)+1</f>
        <v>5</v>
      </c>
    </row>
    <row r="3" spans="1:53" ht="15.6" x14ac:dyDescent="0.3">
      <c r="A3" s="2"/>
      <c r="B3" s="2"/>
      <c r="F3" s="3" t="s">
        <v>6</v>
      </c>
      <c r="G3" s="33"/>
      <c r="H3" s="33"/>
      <c r="I3" s="34"/>
      <c r="J3" s="2"/>
      <c r="L3" s="2"/>
      <c r="M3" s="2"/>
      <c r="O3" s="2"/>
      <c r="P3" s="39" t="s">
        <v>22</v>
      </c>
      <c r="AW3" s="45" t="s">
        <v>35</v>
      </c>
      <c r="AY3" s="45" t="s">
        <v>62</v>
      </c>
      <c r="AZ3" s="45" t="s">
        <v>45</v>
      </c>
    </row>
    <row r="4" spans="1:53" ht="15" x14ac:dyDescent="0.25">
      <c r="A4" s="2"/>
      <c r="B4" s="2"/>
      <c r="F4" s="3" t="s">
        <v>2</v>
      </c>
      <c r="G4" s="35"/>
      <c r="H4" s="3" t="s">
        <v>3</v>
      </c>
      <c r="I4" s="80"/>
      <c r="J4" s="80"/>
      <c r="K4" s="80"/>
      <c r="L4" s="2"/>
      <c r="M4" s="2"/>
      <c r="N4" s="2"/>
      <c r="O4" s="2"/>
      <c r="P4" s="39" t="s">
        <v>21</v>
      </c>
      <c r="AW4" s="45" t="s">
        <v>36</v>
      </c>
      <c r="AY4" s="45" t="s">
        <v>48</v>
      </c>
      <c r="AZ4" s="45" t="s">
        <v>46</v>
      </c>
    </row>
    <row r="5" spans="1:53" ht="15.6" x14ac:dyDescent="0.3">
      <c r="A5" s="2"/>
      <c r="B5" s="2"/>
      <c r="C5" s="76" t="s">
        <v>4</v>
      </c>
      <c r="D5" s="76"/>
      <c r="E5" s="76"/>
      <c r="F5" s="76"/>
      <c r="G5" s="78">
        <v>45869</v>
      </c>
      <c r="H5" s="79"/>
      <c r="I5" s="55" t="s">
        <v>14</v>
      </c>
      <c r="J5" s="51">
        <v>7</v>
      </c>
      <c r="K5" s="50"/>
      <c r="L5" s="2"/>
      <c r="M5" s="2"/>
      <c r="N5" s="2"/>
      <c r="O5" s="2"/>
      <c r="R5" s="45"/>
      <c r="AW5" s="45" t="s">
        <v>37</v>
      </c>
    </row>
    <row r="6" spans="1:53" ht="18" customHeight="1" x14ac:dyDescent="0.25">
      <c r="A6" s="74" t="s">
        <v>5</v>
      </c>
      <c r="B6" s="74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AW6" s="45" t="s">
        <v>38</v>
      </c>
    </row>
    <row r="7" spans="1:53" ht="13.8" x14ac:dyDescent="0.25">
      <c r="A7" s="6"/>
      <c r="B7" s="6"/>
      <c r="C7" s="6"/>
      <c r="D7" s="52"/>
      <c r="E7" s="41" t="s">
        <v>22</v>
      </c>
      <c r="F7" s="7" t="s">
        <v>14</v>
      </c>
      <c r="G7" s="8" t="s">
        <v>14</v>
      </c>
      <c r="H7" s="8" t="s">
        <v>14</v>
      </c>
      <c r="I7" s="8" t="s">
        <v>14</v>
      </c>
      <c r="J7" s="9" t="s">
        <v>14</v>
      </c>
      <c r="K7" s="6" t="s">
        <v>16</v>
      </c>
      <c r="L7" s="10" t="s">
        <v>49</v>
      </c>
      <c r="M7" s="43" t="s">
        <v>19</v>
      </c>
      <c r="N7" s="60"/>
      <c r="O7" s="52"/>
      <c r="AW7" s="45" t="s">
        <v>39</v>
      </c>
    </row>
    <row r="8" spans="1:53" ht="14.4" thickBot="1" x14ac:dyDescent="0.3">
      <c r="A8" s="11" t="s">
        <v>7</v>
      </c>
      <c r="B8" s="12" t="s">
        <v>10</v>
      </c>
      <c r="C8" s="12" t="s">
        <v>8</v>
      </c>
      <c r="D8" s="12" t="s">
        <v>42</v>
      </c>
      <c r="E8" s="42" t="s">
        <v>21</v>
      </c>
      <c r="F8" s="46">
        <f>IF(WEEKDAY(AX2)&gt;J5-1,AX2+7-(WEEKDAY(AX2)-(J5-1)),IF(WEEKDAY(AX2)&lt;J5-1,AX2 + (J5-1) - WEEKDAY(AX2),AX2))</f>
        <v>45842</v>
      </c>
      <c r="G8" s="47">
        <f>F8+7</f>
        <v>45849</v>
      </c>
      <c r="H8" s="47">
        <f>G8+7</f>
        <v>45856</v>
      </c>
      <c r="I8" s="47">
        <f>H8+7</f>
        <v>45863</v>
      </c>
      <c r="J8" s="48" t="str">
        <f>IF(MONTH(I8+7)=MONTH(G5),I8+7,"")</f>
        <v/>
      </c>
      <c r="K8" s="12" t="s">
        <v>11</v>
      </c>
      <c r="L8" s="13" t="s">
        <v>17</v>
      </c>
      <c r="M8" s="44" t="s">
        <v>79</v>
      </c>
      <c r="N8" s="64" t="s">
        <v>9</v>
      </c>
      <c r="O8" s="59"/>
      <c r="AW8" s="45" t="s">
        <v>33</v>
      </c>
    </row>
    <row r="9" spans="1:53" ht="14.4" thickTop="1" x14ac:dyDescent="0.25">
      <c r="A9" s="14"/>
      <c r="B9" s="15"/>
      <c r="C9" s="16"/>
      <c r="D9" s="16"/>
      <c r="E9" s="36" t="s">
        <v>21</v>
      </c>
      <c r="F9" s="37"/>
      <c r="G9" s="37"/>
      <c r="H9" s="37"/>
      <c r="I9" s="37"/>
      <c r="J9" s="37"/>
      <c r="K9" s="17">
        <f t="shared" ref="K9:K32" si="0">SUM(F9:J9)</f>
        <v>0</v>
      </c>
      <c r="L9" s="17">
        <f>IF(D10="70+",0,K9)</f>
        <v>0</v>
      </c>
      <c r="M9" s="61">
        <f>COUNTIF(F9:J9,"&gt;0")</f>
        <v>0</v>
      </c>
      <c r="N9" s="66"/>
      <c r="O9" s="67"/>
      <c r="AW9" s="45" t="s">
        <v>34</v>
      </c>
    </row>
    <row r="10" spans="1:53" ht="13.8" x14ac:dyDescent="0.25">
      <c r="A10" s="29"/>
      <c r="B10" s="30"/>
      <c r="C10" s="31"/>
      <c r="D10" s="31"/>
      <c r="E10" s="36"/>
      <c r="F10" s="17">
        <f>IF(OR($E9="M",$E9="W"),IF($D10="u60",F9*0.035*IF(OR(AND(F9&lt;100, $E9="W"), AND(F9&lt;400,$E9="M")),0,1),IF($D10="60-69",F9*0.025*IF(OR(AND(F9&lt;100, $E9="W"), AND(F9&lt;400,$E9="M")),0,1),IF($D10="70+",F9*0*IF(OR(AND(F9&lt;100, $E9="W"), AND(F9&lt;400,$E9="M")),0,1),F9*0.035*IF(OR(AND(F9&lt;100, $E9="W"), AND(F9&lt;400,$E9="M")),0,1)))),0)</f>
        <v>0</v>
      </c>
      <c r="G10" s="17">
        <f>IF(OR($E9="M",$E9="W"),IF($D10="u60",G9*0.035*IF(OR(AND(G9&lt;100, $E9="W"), AND(G9&lt;400,$E9="M")),0,1),IF($D10="60-69",G9*0.025*IF(OR(AND(G9&lt;100, $E9="W"), AND(G9&lt;400,$E9="M")),0,1),IF($D10="70+",G9*0*IF(OR(AND(G9&lt;100, $E9="W"), AND(G9&lt;400,$E9="M")),0,1),G9*0.035*IF(OR(AND(G9&lt;100, $E9="W"), AND(G9&lt;400,$E9="M")),0,1)))),0)</f>
        <v>0</v>
      </c>
      <c r="H10" s="17">
        <f>IF(OR($E9="M",$E9="W"),IF($D10="u60",H9*0.035*IF(OR(AND(H9&lt;100, $E9="W"), AND(H9&lt;400,$E9="M")),0,1),IF($D10="60-69",H9*0.025*IF(OR(AND(H9&lt;100, $E9="W"), AND(H9&lt;400,$E9="M")),0,1),IF($D10="70+",H9*0*IF(OR(AND(H9&lt;100, $E9="W"), AND(H9&lt;400,$E9="M")),0,1),H9*0.035*IF(OR(AND(H9&lt;100, $E9="W"), AND(H9&lt;400,$E9="M")),0,1)))),0)</f>
        <v>0</v>
      </c>
      <c r="I10" s="17">
        <f>IF(OR($E9="M",$E9="W"),IF($D10="u60",I9*0.035*IF(OR(AND(I9&lt;100, $E9="W"), AND(I9&lt;400,$E9="M")),0,1),IF($D10="60-69",I9*0.025*IF(OR(AND(I9&lt;100, $E9="W"), AND(I9&lt;400,$E9="M")),0,1),IF($D10="70+",I9*0*IF(OR(AND(I9&lt;100, $E9="W"), AND(I9&lt;400,$E9="M")),0,1),I9*0.035*IF(OR(AND(I9&lt;100, $E9="W"), AND(I9&lt;400,$E9="M")),0,1)))),0)</f>
        <v>0</v>
      </c>
      <c r="J10" s="17">
        <f>IF(OR($E9="M",$E9="W"),IF($D10="u60",J9*0.035*IF(OR(AND(J9&lt;100, $E9="W"), AND(J9&lt;400,$E9="M")),0,1),IF($D10="60-69",J9*0.025*IF(OR(AND(J9&lt;100, $E9="W"), AND(J9&lt;400,$E9="M")),0,1),IF($D10="70+",J9*0*IF(OR(AND(J9&lt;100, $E9="W"), AND(J9&lt;400,$E9="M")),0,1),J9*0.035*IF(OR(AND(J9&lt;100, $E9="W"), AND(J9&lt;400,$E9="M")),0,1)))),0)</f>
        <v>0</v>
      </c>
      <c r="K10" s="17">
        <f t="shared" si="0"/>
        <v>0</v>
      </c>
      <c r="L10" s="17"/>
      <c r="M10" s="62"/>
      <c r="N10" s="68"/>
      <c r="O10" s="69"/>
      <c r="T10" s="45"/>
    </row>
    <row r="11" spans="1:53" ht="14.4" thickBot="1" x14ac:dyDescent="0.3">
      <c r="A11" s="18"/>
      <c r="B11" s="19"/>
      <c r="C11" s="20"/>
      <c r="D11" s="20"/>
      <c r="E11" s="36"/>
      <c r="F11" s="21">
        <f>IF(OR($E9="M",$E9="W"),IF($D10="u60",F9*IF(OR(AND(F9&lt;100, $E9="W"), AND(F9&lt;400,$E9="M")),0.07,0.035),IF($D10="60-69",F9*0.025*IF(OR(AND(F9&lt;100, $E9="W"), AND(F9&lt;400,$E9="M")),1,0),IF($D10="70+",F9*0,F9*IF(OR(AND(F9&lt;100, $E9="W"), AND(F9&lt;400,$E9="M")),0.07,0.035)))),0)</f>
        <v>0</v>
      </c>
      <c r="G11" s="21">
        <f>IF(OR($E9="M",$E9="W"),IF($D10="u60",G9*IF(OR(AND(G9&lt;100, $E9="W"), AND(G9&lt;400,$E9="M")),0.07,0.035),IF($D10="60-69",G9*0.025*IF(OR(AND(G9&lt;100, $E9="W"), AND(G9&lt;400,$E9="M")),1,0),IF($D10="70+",G9*0,G9*IF(OR(AND(G9&lt;100, $E9="W"), AND(G9&lt;400,$E9="M")),0.07,0.035)))),0)</f>
        <v>0</v>
      </c>
      <c r="H11" s="21">
        <f>IF(OR($E9="M",$E9="W"),IF($D10="u60",H9*IF(OR(AND(H9&lt;100, $E9="W"), AND(H9&lt;400,$E9="M")),0.07,0.035),IF($D10="60-69",H9*0.025*IF(OR(AND(H9&lt;100, $E9="W"), AND(H9&lt;400,$E9="M")),1,0),IF($D10="70+",H9*0,H9*IF(OR(AND(H9&lt;100, $E9="W"), AND(H9&lt;400,$E9="M")),0.07,0.035)))),0)</f>
        <v>0</v>
      </c>
      <c r="I11" s="21">
        <f>IF(OR($E9="M",$E9="W"),IF($D10="u60",I9*IF(OR(AND(I9&lt;100, $E9="W"), AND(I9&lt;400,$E9="M")),0.07,0.035),IF($D10="60-69",I9*0.025*IF(OR(AND(I9&lt;100, $E9="W"), AND(I9&lt;400,$E9="M")),1,0),IF($D10="70+",I9*0,I9*IF(OR(AND(I9&lt;100, $E9="W"), AND(I9&lt;400,$E9="M")),0.07,0.035)))),0)</f>
        <v>0</v>
      </c>
      <c r="J11" s="21">
        <f>IF(OR($E9="M",$E9="W"),IF($D10="u60",J9*IF(OR(AND(J9&lt;100, $E9="W"), AND(J9&lt;400,$E9="M")),0.07,0.035),IF($D10="60-69",J9*0.025*IF(OR(AND(J9&lt;100, $E9="W"), AND(J9&lt;400,$E9="M")),1,0),IF($D10="70+",J9*0,J9*IF(OR(AND(J9&lt;100, $E9="W"), AND(J9&lt;400,$E9="M")),0.07,0.035)))),0)</f>
        <v>0</v>
      </c>
      <c r="K11" s="21">
        <f t="shared" si="0"/>
        <v>0</v>
      </c>
      <c r="L11" s="21">
        <f>SUM(K10:K11)</f>
        <v>0</v>
      </c>
      <c r="M11" s="63"/>
      <c r="N11" s="70"/>
      <c r="O11" s="71"/>
    </row>
    <row r="12" spans="1:53" ht="14.4" thickTop="1" x14ac:dyDescent="0.25">
      <c r="A12" s="14"/>
      <c r="B12" s="15"/>
      <c r="C12" s="16"/>
      <c r="D12" s="16"/>
      <c r="E12" s="36" t="s">
        <v>21</v>
      </c>
      <c r="F12" s="37"/>
      <c r="G12" s="37"/>
      <c r="H12" s="37"/>
      <c r="I12" s="37"/>
      <c r="J12" s="37"/>
      <c r="K12" s="17">
        <f t="shared" si="0"/>
        <v>0</v>
      </c>
      <c r="L12" s="17">
        <f>IF(D13="70+",0,K12)</f>
        <v>0</v>
      </c>
      <c r="M12" s="61">
        <f>COUNTIF(F12:J12,"&gt;0")</f>
        <v>0</v>
      </c>
      <c r="N12" s="66"/>
      <c r="O12" s="67"/>
    </row>
    <row r="13" spans="1:53" ht="13.8" x14ac:dyDescent="0.25">
      <c r="A13" s="29"/>
      <c r="B13" s="30"/>
      <c r="C13" s="31"/>
      <c r="D13" s="31"/>
      <c r="E13" s="36"/>
      <c r="F13" s="17">
        <f>IF(OR($E12="M",$E12="W"),IF($D13="u60",F12*0.035*IF(OR(AND(F12&lt;100, $E12="W"), AND(F12&lt;400,$E12="M")),0,1),IF($D13="60-69",F12*0.025*IF(OR(AND(F12&lt;100, $E12="W"), AND(F12&lt;400,$E12="M")),0,1),IF($D13="70+",F12*0*IF(OR(AND(F12&lt;100, $E12="W"), AND(F12&lt;400,$E12="M")),0,1),F12*0.035*IF(OR(AND(F12&lt;100, $E12="W"), AND(F12&lt;400,$E12="M")),0,1)))),0)</f>
        <v>0</v>
      </c>
      <c r="G13" s="17">
        <f>IF(OR($E12="M",$E12="W"),IF($D13="u60",G12*0.035*IF(OR(AND(G12&lt;100, $E12="W"), AND(G12&lt;400,$E12="M")),0,1),IF($D13="60-69",G12*0.025*IF(OR(AND(G12&lt;100, $E12="W"), AND(G12&lt;400,$E12="M")),0,1),IF($D13="70+",G12*0*IF(OR(AND(G12&lt;100, $E12="W"), AND(G12&lt;400,$E12="M")),0,1),G12*0.035*IF(OR(AND(G12&lt;100, $E12="W"), AND(G12&lt;400,$E12="M")),0,1)))),0)</f>
        <v>0</v>
      </c>
      <c r="H13" s="17">
        <f>IF(OR($E12="M",$E12="W"),IF($D13="u60",H12*0.035*IF(OR(AND(H12&lt;100, $E12="W"), AND(H12&lt;400,$E12="M")),0,1),IF($D13="60-69",H12*0.025*IF(OR(AND(H12&lt;100, $E12="W"), AND(H12&lt;400,$E12="M")),0,1),IF($D13="70+",H12*0*IF(OR(AND(H12&lt;100, $E12="W"), AND(H12&lt;400,$E12="M")),0,1),H12*0.035*IF(OR(AND(H12&lt;100, $E12="W"), AND(H12&lt;400,$E12="M")),0,1)))),0)</f>
        <v>0</v>
      </c>
      <c r="I13" s="17">
        <f>IF(OR($E12="M",$E12="W"),IF($D13="u60",I12*0.035*IF(OR(AND(I12&lt;100, $E12="W"), AND(I12&lt;400,$E12="M")),0,1),IF($D13="60-69",I12*0.025*IF(OR(AND(I12&lt;100, $E12="W"), AND(I12&lt;400,$E12="M")),0,1),IF($D13="70+",I12*0*IF(OR(AND(I12&lt;100, $E12="W"), AND(I12&lt;400,$E12="M")),0,1),I12*0.035*IF(OR(AND(I12&lt;100, $E12="W"), AND(I12&lt;400,$E12="M")),0,1)))),0)</f>
        <v>0</v>
      </c>
      <c r="J13" s="17">
        <f>IF(OR($E12="M",$E12="W"),IF($D13="u60",J12*0.035*IF(OR(AND(J12&lt;100, $E12="W"), AND(J12&lt;400,$E12="M")),0,1),IF($D13="60-69",J12*0.025*IF(OR(AND(J12&lt;100, $E12="W"), AND(J12&lt;400,$E12="M")),0,1),IF($D13="70+",J12*0*IF(OR(AND(J12&lt;100, $E12="W"), AND(J12&lt;400,$E12="M")),0,1),J12*0.035*IF(OR(AND(J12&lt;100, $E12="W"), AND(J12&lt;400,$E12="M")),0,1)))),0)</f>
        <v>0</v>
      </c>
      <c r="K13" s="17">
        <f t="shared" si="0"/>
        <v>0</v>
      </c>
      <c r="L13" s="17"/>
      <c r="M13" s="62"/>
      <c r="N13" s="68"/>
      <c r="O13" s="69"/>
    </row>
    <row r="14" spans="1:53" ht="14.4" thickBot="1" x14ac:dyDescent="0.3">
      <c r="A14" s="18"/>
      <c r="B14" s="19"/>
      <c r="C14" s="20"/>
      <c r="D14" s="20"/>
      <c r="E14" s="36"/>
      <c r="F14" s="21">
        <f>IF(OR($E12="M",$E12="W"),IF($D13="u60",F12*IF(OR(AND(F12&lt;100, $E12="W"), AND(F12&lt;400,$E12="M")),0.07,0.035),IF($D13="60-69",F12*0.025*IF(OR(AND(F12&lt;100, $E12="W"), AND(F12&lt;400,$E12="M")),1,0),IF($D13="70+",F12*0,F12*IF(OR(AND(F12&lt;100, $E12="W"), AND(F12&lt;400,$E12="M")),0.07,0.035)))),0)</f>
        <v>0</v>
      </c>
      <c r="G14" s="21">
        <f>IF(OR($E12="M",$E12="W"),IF($D13="u60",G12*IF(OR(AND(G12&lt;100, $E12="W"), AND(G12&lt;400,$E12="M")),0.07,0.035),IF($D13="60-69",G12*0.025*IF(OR(AND(G12&lt;100, $E12="W"), AND(G12&lt;400,$E12="M")),1,0),IF($D13="70+",G12*0,G12*IF(OR(AND(G12&lt;100, $E12="W"), AND(G12&lt;400,$E12="M")),0.07,0.035)))),0)</f>
        <v>0</v>
      </c>
      <c r="H14" s="21">
        <f>IF(OR($E12="M",$E12="W"),IF($D13="u60",H12*IF(OR(AND(H12&lt;100, $E12="W"), AND(H12&lt;400,$E12="M")),0.07,0.035),IF($D13="60-69",H12*0.025*IF(OR(AND(H12&lt;100, $E12="W"), AND(H12&lt;400,$E12="M")),1,0),IF($D13="70+",H12*0,H12*IF(OR(AND(H12&lt;100, $E12="W"), AND(H12&lt;400,$E12="M")),0.07,0.035)))),0)</f>
        <v>0</v>
      </c>
      <c r="I14" s="21">
        <f>IF(OR($E12="M",$E12="W"),IF($D13="u60",I12*IF(OR(AND(I12&lt;100, $E12="W"), AND(I12&lt;400,$E12="M")),0.07,0.035),IF($D13="60-69",I12*0.025*IF(OR(AND(I12&lt;100, $E12="W"), AND(I12&lt;400,$E12="M")),1,0),IF($D13="70+",I12*0,I12*IF(OR(AND(I12&lt;100, $E12="W"), AND(I12&lt;400,$E12="M")),0.07,0.035)))),0)</f>
        <v>0</v>
      </c>
      <c r="J14" s="21">
        <f>IF(OR($E12="M",$E12="W"),IF($D13="u60",J12*IF(OR(AND(J12&lt;100, $E12="W"), AND(J12&lt;400,$E12="M")),0.07,0.035),IF($D13="60-69",J12*0.025*IF(OR(AND(J12&lt;100, $E12="W"), AND(J12&lt;400,$E12="M")),1,0),IF($D13="70+",J12*0,J12*IF(OR(AND(J12&lt;100, $E12="W"), AND(J12&lt;400,$E12="M")),0.07,0.035)))),0)</f>
        <v>0</v>
      </c>
      <c r="K14" s="21">
        <f t="shared" si="0"/>
        <v>0</v>
      </c>
      <c r="L14" s="21">
        <f>SUM(K13:K14)</f>
        <v>0</v>
      </c>
      <c r="M14" s="63"/>
      <c r="N14" s="70"/>
      <c r="O14" s="71"/>
    </row>
    <row r="15" spans="1:53" ht="14.4" thickTop="1" x14ac:dyDescent="0.25">
      <c r="A15" s="14"/>
      <c r="B15" s="15"/>
      <c r="C15" s="16"/>
      <c r="D15" s="16"/>
      <c r="E15" s="36" t="s">
        <v>21</v>
      </c>
      <c r="F15" s="37"/>
      <c r="G15" s="37"/>
      <c r="H15" s="37"/>
      <c r="I15" s="37"/>
      <c r="J15" s="37"/>
      <c r="K15" s="17">
        <f t="shared" si="0"/>
        <v>0</v>
      </c>
      <c r="L15" s="17">
        <f>IF(D16="70+",0,K15)</f>
        <v>0</v>
      </c>
      <c r="M15" s="61">
        <f>COUNTIF(F15:J15,"&gt;0")</f>
        <v>0</v>
      </c>
      <c r="N15" s="66"/>
      <c r="O15" s="67"/>
    </row>
    <row r="16" spans="1:53" ht="13.8" x14ac:dyDescent="0.25">
      <c r="A16" s="29"/>
      <c r="B16" s="30"/>
      <c r="C16" s="31"/>
      <c r="D16" s="31"/>
      <c r="E16" s="36"/>
      <c r="F16" s="17">
        <f>IF(OR($E15="M",$E15="W"),IF($D16="u60",F15*0.035*IF(OR(AND(F15&lt;100, $E15="W"), AND(F15&lt;400,$E15="M")),0,1),IF($D16="60-69",F15*0.025*IF(OR(AND(F15&lt;100, $E15="W"), AND(F15&lt;400,$E15="M")),0,1),IF($D16="70+",F15*0*IF(OR(AND(F15&lt;100, $E15="W"), AND(F15&lt;400,$E15="M")),0,1),F15*0.035*IF(OR(AND(F15&lt;100, $E15="W"), AND(F15&lt;400,$E15="M")),0,1)))),0)</f>
        <v>0</v>
      </c>
      <c r="G16" s="17">
        <f>IF(OR($E15="M",$E15="W"),IF($D16="u60",G15*0.035*IF(OR(AND(G15&lt;100, $E15="W"), AND(G15&lt;400,$E15="M")),0,1),IF($D16="60-69",G15*0.025*IF(OR(AND(G15&lt;100, $E15="W"), AND(G15&lt;400,$E15="M")),0,1),IF($D16="70+",G15*0*IF(OR(AND(G15&lt;100, $E15="W"), AND(G15&lt;400,$E15="M")),0,1),G15*0.035*IF(OR(AND(G15&lt;100, $E15="W"), AND(G15&lt;400,$E15="M")),0,1)))),0)</f>
        <v>0</v>
      </c>
      <c r="H16" s="17">
        <f>IF(OR($E15="M",$E15="W"),IF($D16="u60",H15*0.035*IF(OR(AND(H15&lt;100, $E15="W"), AND(H15&lt;400,$E15="M")),0,1),IF($D16="60-69",H15*0.025*IF(OR(AND(H15&lt;100, $E15="W"), AND(H15&lt;400,$E15="M")),0,1),IF($D16="70+",H15*0*IF(OR(AND(H15&lt;100, $E15="W"), AND(H15&lt;400,$E15="M")),0,1),H15*0.035*IF(OR(AND(H15&lt;100, $E15="W"), AND(H15&lt;400,$E15="M")),0,1)))),0)</f>
        <v>0</v>
      </c>
      <c r="I16" s="17">
        <f>IF(OR($E15="M",$E15="W"),IF($D16="u60",I15*0.035*IF(OR(AND(I15&lt;100, $E15="W"), AND(I15&lt;400,$E15="M")),0,1),IF($D16="60-69",I15*0.025*IF(OR(AND(I15&lt;100, $E15="W"), AND(I15&lt;400,$E15="M")),0,1),IF($D16="70+",I15*0*IF(OR(AND(I15&lt;100, $E15="W"), AND(I15&lt;400,$E15="M")),0,1),I15*0.035*IF(OR(AND(I15&lt;100, $E15="W"), AND(I15&lt;400,$E15="M")),0,1)))),0)</f>
        <v>0</v>
      </c>
      <c r="J16" s="17">
        <f>IF(OR($E15="M",$E15="W"),IF($D16="u60",J15*0.035*IF(OR(AND(J15&lt;100, $E15="W"), AND(J15&lt;400,$E15="M")),0,1),IF($D16="60-69",J15*0.025*IF(OR(AND(J15&lt;100, $E15="W"), AND(J15&lt;400,$E15="M")),0,1),IF($D16="70+",J15*0*IF(OR(AND(J15&lt;100, $E15="W"), AND(J15&lt;400,$E15="M")),0,1),J15*0.035*IF(OR(AND(J15&lt;100, $E15="W"), AND(J15&lt;400,$E15="M")),0,1)))),0)</f>
        <v>0</v>
      </c>
      <c r="K16" s="17">
        <f t="shared" si="0"/>
        <v>0</v>
      </c>
      <c r="L16" s="17"/>
      <c r="M16" s="62"/>
      <c r="N16" s="68"/>
      <c r="O16" s="69"/>
    </row>
    <row r="17" spans="1:15" ht="14.4" thickBot="1" x14ac:dyDescent="0.3">
      <c r="A17" s="18"/>
      <c r="B17" s="19"/>
      <c r="C17" s="20"/>
      <c r="D17" s="20"/>
      <c r="E17" s="36"/>
      <c r="F17" s="21">
        <f>IF(OR($E15="M",$E15="W"),IF($D16="u60",F15*IF(OR(AND(F15&lt;100, $E15="W"), AND(F15&lt;400,$E15="M")),0.07,0.035),IF($D16="60-69",F15*0.025*IF(OR(AND(F15&lt;100, $E15="W"), AND(F15&lt;400,$E15="M")),1,0),IF($D16="70+",F15*0,F15*IF(OR(AND(F15&lt;100, $E15="W"), AND(F15&lt;400,$E15="M")),0.07,0.035)))),0)</f>
        <v>0</v>
      </c>
      <c r="G17" s="21">
        <f>IF(OR($E15="M",$E15="W"),IF($D16="u60",G15*IF(OR(AND(G15&lt;100, $E15="W"), AND(G15&lt;400,$E15="M")),0.07,0.035),IF($D16="60-69",G15*0.025*IF(OR(AND(G15&lt;100, $E15="W"), AND(G15&lt;400,$E15="M")),1,0),IF($D16="70+",G15*0,G15*IF(OR(AND(G15&lt;100, $E15="W"), AND(G15&lt;400,$E15="M")),0.07,0.035)))),0)</f>
        <v>0</v>
      </c>
      <c r="H17" s="21">
        <f>IF(OR($E15="M",$E15="W"),IF($D16="u60",H15*IF(OR(AND(H15&lt;100, $E15="W"), AND(H15&lt;400,$E15="M")),0.07,0.035),IF($D16="60-69",H15*0.025*IF(OR(AND(H15&lt;100, $E15="W"), AND(H15&lt;400,$E15="M")),1,0),IF($D16="70+",H15*0,H15*IF(OR(AND(H15&lt;100, $E15="W"), AND(H15&lt;400,$E15="M")),0.07,0.035)))),0)</f>
        <v>0</v>
      </c>
      <c r="I17" s="21">
        <f>IF(OR($E15="M",$E15="W"),IF($D16="u60",I15*IF(OR(AND(I15&lt;100, $E15="W"), AND(I15&lt;400,$E15="M")),0.07,0.035),IF($D16="60-69",I15*0.025*IF(OR(AND(I15&lt;100, $E15="W"), AND(I15&lt;400,$E15="M")),1,0),IF($D16="70+",I15*0,I15*IF(OR(AND(I15&lt;100, $E15="W"), AND(I15&lt;400,$E15="M")),0.07,0.035)))),0)</f>
        <v>0</v>
      </c>
      <c r="J17" s="21">
        <f>IF(OR($E15="M",$E15="W"),IF($D16="u60",J15*IF(OR(AND(J15&lt;100, $E15="W"), AND(J15&lt;400,$E15="M")),0.07,0.035),IF($D16="60-69",J15*0.025*IF(OR(AND(J15&lt;100, $E15="W"), AND(J15&lt;400,$E15="M")),1,0),IF($D16="70+",J15*0,J15*IF(OR(AND(J15&lt;100, $E15="W"), AND(J15&lt;400,$E15="M")),0.07,0.035)))),0)</f>
        <v>0</v>
      </c>
      <c r="K17" s="21">
        <f t="shared" si="0"/>
        <v>0</v>
      </c>
      <c r="L17" s="21">
        <f>SUM(K16:K17)</f>
        <v>0</v>
      </c>
      <c r="M17" s="63"/>
      <c r="N17" s="70"/>
      <c r="O17" s="71"/>
    </row>
    <row r="18" spans="1:15" ht="14.4" thickTop="1" x14ac:dyDescent="0.25">
      <c r="A18" s="14"/>
      <c r="B18" s="15"/>
      <c r="C18" s="16"/>
      <c r="D18" s="16"/>
      <c r="E18" s="36" t="s">
        <v>21</v>
      </c>
      <c r="F18" s="37"/>
      <c r="G18" s="37"/>
      <c r="H18" s="37"/>
      <c r="I18" s="37"/>
      <c r="J18" s="37"/>
      <c r="K18" s="17">
        <f t="shared" si="0"/>
        <v>0</v>
      </c>
      <c r="L18" s="17">
        <f>IF(D19="70+",0,K18)</f>
        <v>0</v>
      </c>
      <c r="M18" s="61">
        <f>COUNTIF(F18:J18,"&gt;0")</f>
        <v>0</v>
      </c>
      <c r="N18" s="66"/>
      <c r="O18" s="67"/>
    </row>
    <row r="19" spans="1:15" ht="13.8" x14ac:dyDescent="0.25">
      <c r="A19" s="29"/>
      <c r="B19" s="30"/>
      <c r="C19" s="31"/>
      <c r="D19" s="31"/>
      <c r="E19" s="36"/>
      <c r="F19" s="17">
        <f>IF(OR($E18="M",$E18="W"),IF($D19="u60",F18*0.035*IF(OR(AND(F18&lt;100, $E18="W"), AND(F18&lt;400,$E18="M")),0,1),IF($D19="60-69",F18*0.025*IF(OR(AND(F18&lt;100, $E18="W"), AND(F18&lt;400,$E18="M")),0,1),IF($D19="70+",F18*0*IF(OR(AND(F18&lt;100, $E18="W"), AND(F18&lt;400,$E18="M")),0,1),F18*0.035*IF(OR(AND(F18&lt;100, $E18="W"), AND(F18&lt;400,$E18="M")),0,1)))),0)</f>
        <v>0</v>
      </c>
      <c r="G19" s="17">
        <f>IF(OR($E18="M",$E18="W"),IF($D19="u60",G18*0.035*IF(OR(AND(G18&lt;100, $E18="W"), AND(G18&lt;400,$E18="M")),0,1),IF($D19="60-69",G18*0.025*IF(OR(AND(G18&lt;100, $E18="W"), AND(G18&lt;400,$E18="M")),0,1),IF($D19="70+",G18*0*IF(OR(AND(G18&lt;100, $E18="W"), AND(G18&lt;400,$E18="M")),0,1),G18*0.035*IF(OR(AND(G18&lt;100, $E18="W"), AND(G18&lt;400,$E18="M")),0,1)))),0)</f>
        <v>0</v>
      </c>
      <c r="H19" s="17">
        <f>IF(OR($E18="M",$E18="W"),IF($D19="u60",H18*0.035*IF(OR(AND(H18&lt;100, $E18="W"), AND(H18&lt;400,$E18="M")),0,1),IF($D19="60-69",H18*0.025*IF(OR(AND(H18&lt;100, $E18="W"), AND(H18&lt;400,$E18="M")),0,1),IF($D19="70+",H18*0*IF(OR(AND(H18&lt;100, $E18="W"), AND(H18&lt;400,$E18="M")),0,1),H18*0.035*IF(OR(AND(H18&lt;100, $E18="W"), AND(H18&lt;400,$E18="M")),0,1)))),0)</f>
        <v>0</v>
      </c>
      <c r="I19" s="17">
        <f>IF(OR($E18="M",$E18="W"),IF($D19="u60",I18*0.035*IF(OR(AND(I18&lt;100, $E18="W"), AND(I18&lt;400,$E18="M")),0,1),IF($D19="60-69",I18*0.025*IF(OR(AND(I18&lt;100, $E18="W"), AND(I18&lt;400,$E18="M")),0,1),IF($D19="70+",I18*0*IF(OR(AND(I18&lt;100, $E18="W"), AND(I18&lt;400,$E18="M")),0,1),I18*0.035*IF(OR(AND(I18&lt;100, $E18="W"), AND(I18&lt;400,$E18="M")),0,1)))),0)</f>
        <v>0</v>
      </c>
      <c r="J19" s="17">
        <f>IF(OR($E18="M",$E18="W"),IF($D19="u60",J18*0.035*IF(OR(AND(J18&lt;100, $E18="W"), AND(J18&lt;400,$E18="M")),0,1),IF($D19="60-69",J18*0.025*IF(OR(AND(J18&lt;100, $E18="W"), AND(J18&lt;400,$E18="M")),0,1),IF($D19="70+",J18*0*IF(OR(AND(J18&lt;100, $E18="W"), AND(J18&lt;400,$E18="M")),0,1),J18*0.035*IF(OR(AND(J18&lt;100, $E18="W"), AND(J18&lt;400,$E18="M")),0,1)))),0)</f>
        <v>0</v>
      </c>
      <c r="K19" s="17">
        <f t="shared" si="0"/>
        <v>0</v>
      </c>
      <c r="L19" s="17"/>
      <c r="M19" s="62"/>
      <c r="N19" s="68"/>
      <c r="O19" s="69"/>
    </row>
    <row r="20" spans="1:15" ht="14.4" thickBot="1" x14ac:dyDescent="0.3">
      <c r="A20" s="18"/>
      <c r="B20" s="19"/>
      <c r="C20" s="20"/>
      <c r="D20" s="20"/>
      <c r="E20" s="36"/>
      <c r="F20" s="21">
        <f>IF(OR($E18="M",$E18="W"),IF($D19="u60",F18*IF(OR(AND(F18&lt;100, $E18="W"), AND(F18&lt;400,$E18="M")),0.07,0.035),IF($D19="60-69",F18*0.025*IF(OR(AND(F18&lt;100, $E18="W"), AND(F18&lt;400,$E18="M")),1,0),IF($D19="70+",F18*0,F18*IF(OR(AND(F18&lt;100, $E18="W"), AND(F18&lt;400,$E18="M")),0.07,0.035)))),0)</f>
        <v>0</v>
      </c>
      <c r="G20" s="21">
        <f>IF(OR($E18="M",$E18="W"),IF($D19="u60",G18*IF(OR(AND(G18&lt;100, $E18="W"), AND(G18&lt;400,$E18="M")),0.07,0.035),IF($D19="60-69",G18*0.025*IF(OR(AND(G18&lt;100, $E18="W"), AND(G18&lt;400,$E18="M")),1,0),IF($D19="70+",G18*0,G18*IF(OR(AND(G18&lt;100, $E18="W"), AND(G18&lt;400,$E18="M")),0.07,0.035)))),0)</f>
        <v>0</v>
      </c>
      <c r="H20" s="21">
        <f>IF(OR($E18="M",$E18="W"),IF($D19="u60",H18*IF(OR(AND(H18&lt;100, $E18="W"), AND(H18&lt;400,$E18="M")),0.07,0.035),IF($D19="60-69",H18*0.025*IF(OR(AND(H18&lt;100, $E18="W"), AND(H18&lt;400,$E18="M")),1,0),IF($D19="70+",H18*0,H18*IF(OR(AND(H18&lt;100, $E18="W"), AND(H18&lt;400,$E18="M")),0.07,0.035)))),0)</f>
        <v>0</v>
      </c>
      <c r="I20" s="21">
        <f>IF(OR($E18="M",$E18="W"),IF($D19="u60",I18*IF(OR(AND(I18&lt;100, $E18="W"), AND(I18&lt;400,$E18="M")),0.07,0.035),IF($D19="60-69",I18*0.025*IF(OR(AND(I18&lt;100, $E18="W"), AND(I18&lt;400,$E18="M")),1,0),IF($D19="70+",I18*0,I18*IF(OR(AND(I18&lt;100, $E18="W"), AND(I18&lt;400,$E18="M")),0.07,0.035)))),0)</f>
        <v>0</v>
      </c>
      <c r="J20" s="21">
        <f>IF(OR($E18="M",$E18="W"),IF($D19="u60",J18*IF(OR(AND(J18&lt;100, $E18="W"), AND(J18&lt;400,$E18="M")),0.07,0.035),IF($D19="60-69",J18*0.025*IF(OR(AND(J18&lt;100, $E18="W"), AND(J18&lt;400,$E18="M")),1,0),IF($D19="70+",J18*0,J18*IF(OR(AND(J18&lt;100, $E18="W"), AND(J18&lt;400,$E18="M")),0.07,0.035)))),0)</f>
        <v>0</v>
      </c>
      <c r="K20" s="21">
        <f t="shared" si="0"/>
        <v>0</v>
      </c>
      <c r="L20" s="21">
        <f>SUM(K19:K20)</f>
        <v>0</v>
      </c>
      <c r="M20" s="63"/>
      <c r="N20" s="70"/>
      <c r="O20" s="71"/>
    </row>
    <row r="21" spans="1:15" ht="14.4" thickTop="1" x14ac:dyDescent="0.25">
      <c r="A21" s="14"/>
      <c r="B21" s="15"/>
      <c r="C21" s="16"/>
      <c r="D21" s="16"/>
      <c r="E21" s="36" t="s">
        <v>21</v>
      </c>
      <c r="F21" s="37"/>
      <c r="G21" s="37"/>
      <c r="H21" s="37"/>
      <c r="I21" s="37"/>
      <c r="J21" s="37"/>
      <c r="K21" s="17">
        <f t="shared" si="0"/>
        <v>0</v>
      </c>
      <c r="L21" s="17">
        <f>IF(D22="70+",0,K21)</f>
        <v>0</v>
      </c>
      <c r="M21" s="61">
        <f>COUNTIF(F21:J21,"&gt;0")</f>
        <v>0</v>
      </c>
      <c r="N21" s="66"/>
      <c r="O21" s="67"/>
    </row>
    <row r="22" spans="1:15" ht="13.8" x14ac:dyDescent="0.25">
      <c r="A22" s="29"/>
      <c r="B22" s="30"/>
      <c r="C22" s="31"/>
      <c r="D22" s="31"/>
      <c r="E22" s="36"/>
      <c r="F22" s="17">
        <f>IF(OR($E21="M",$E21="W"),IF($D22="u60",F21*0.035*IF(OR(AND(F21&lt;100, $E21="W"), AND(F21&lt;400,$E21="M")),0,1),IF($D22="60-69",F21*0.025*IF(OR(AND(F21&lt;100, $E21="W"), AND(F21&lt;400,$E21="M")),0,1),IF($D22="70+",F21*0*IF(OR(AND(F21&lt;100, $E21="W"), AND(F21&lt;400,$E21="M")),0,1),F21*0.035*IF(OR(AND(F21&lt;100, $E21="W"), AND(F21&lt;400,$E21="M")),0,1)))),0)</f>
        <v>0</v>
      </c>
      <c r="G22" s="17">
        <f>IF(OR($E21="M",$E21="W"),IF($D22="u60",G21*0.035*IF(OR(AND(G21&lt;100, $E21="W"), AND(G21&lt;400,$E21="M")),0,1),IF($D22="60-69",G21*0.025*IF(OR(AND(G21&lt;100, $E21="W"), AND(G21&lt;400,$E21="M")),0,1),IF($D22="70+",G21*0*IF(OR(AND(G21&lt;100, $E21="W"), AND(G21&lt;400,$E21="M")),0,1),G21*0.035*IF(OR(AND(G21&lt;100, $E21="W"), AND(G21&lt;400,$E21="M")),0,1)))),0)</f>
        <v>0</v>
      </c>
      <c r="H22" s="17">
        <f>IF(OR($E21="M",$E21="W"),IF($D22="u60",H21*0.035*IF(OR(AND(H21&lt;100, $E21="W"), AND(H21&lt;400,$E21="M")),0,1),IF($D22="60-69",H21*0.025*IF(OR(AND(H21&lt;100, $E21="W"), AND(H21&lt;400,$E21="M")),0,1),IF($D22="70+",H21*0*IF(OR(AND(H21&lt;100, $E21="W"), AND(H21&lt;400,$E21="M")),0,1),H21*0.035*IF(OR(AND(H21&lt;100, $E21="W"), AND(H21&lt;400,$E21="M")),0,1)))),0)</f>
        <v>0</v>
      </c>
      <c r="I22" s="17">
        <f>IF(OR($E21="M",$E21="W"),IF($D22="u60",I21*0.035*IF(OR(AND(I21&lt;100, $E21="W"), AND(I21&lt;400,$E21="M")),0,1),IF($D22="60-69",I21*0.025*IF(OR(AND(I21&lt;100, $E21="W"), AND(I21&lt;400,$E21="M")),0,1),IF($D22="70+",I21*0*IF(OR(AND(I21&lt;100, $E21="W"), AND(I21&lt;400,$E21="M")),0,1),I21*0.035*IF(OR(AND(I21&lt;100, $E21="W"), AND(I21&lt;400,$E21="M")),0,1)))),0)</f>
        <v>0</v>
      </c>
      <c r="J22" s="17">
        <f>IF(OR($E21="M",$E21="W"),IF($D22="u60",J21*0.035*IF(OR(AND(J21&lt;100, $E21="W"), AND(J21&lt;400,$E21="M")),0,1),IF($D22="60-69",J21*0.025*IF(OR(AND(J21&lt;100, $E21="W"), AND(J21&lt;400,$E21="M")),0,1),IF($D22="70+",J21*0*IF(OR(AND(J21&lt;100, $E21="W"), AND(J21&lt;400,$E21="M")),0,1),J21*0.035*IF(OR(AND(J21&lt;100, $E21="W"), AND(J21&lt;400,$E21="M")),0,1)))),0)</f>
        <v>0</v>
      </c>
      <c r="K22" s="17">
        <f t="shared" si="0"/>
        <v>0</v>
      </c>
      <c r="L22" s="17"/>
      <c r="M22" s="62"/>
      <c r="N22" s="68"/>
      <c r="O22" s="69"/>
    </row>
    <row r="23" spans="1:15" ht="14.4" thickBot="1" x14ac:dyDescent="0.3">
      <c r="A23" s="18"/>
      <c r="B23" s="19"/>
      <c r="C23" s="20"/>
      <c r="D23" s="20"/>
      <c r="E23" s="36"/>
      <c r="F23" s="21">
        <f>IF(OR($E21="M",$E21="W"),IF($D22="u60",F21*IF(OR(AND(F21&lt;100, $E21="W"), AND(F21&lt;400,$E21="M")),0.07,0.035),IF($D22="60-69",F21*0.025*IF(OR(AND(F21&lt;100, $E21="W"), AND(F21&lt;400,$E21="M")),1,0),IF($D22="70+",F21*0,F21*IF(OR(AND(F21&lt;100, $E21="W"), AND(F21&lt;400,$E21="M")),0.07,0.035)))),0)</f>
        <v>0</v>
      </c>
      <c r="G23" s="21">
        <f>IF(OR($E21="M",$E21="W"),IF($D22="u60",G21*IF(OR(AND(G21&lt;100, $E21="W"), AND(G21&lt;400,$E21="M")),0.07,0.035),IF($D22="60-69",G21*0.025*IF(OR(AND(G21&lt;100, $E21="W"), AND(G21&lt;400,$E21="M")),1,0),IF($D22="70+",G21*0,G21*IF(OR(AND(G21&lt;100, $E21="W"), AND(G21&lt;400,$E21="M")),0.07,0.035)))),0)</f>
        <v>0</v>
      </c>
      <c r="H23" s="21">
        <f>IF(OR($E21="M",$E21="W"),IF($D22="u60",H21*IF(OR(AND(H21&lt;100, $E21="W"), AND(H21&lt;400,$E21="M")),0.07,0.035),IF($D22="60-69",H21*0.025*IF(OR(AND(H21&lt;100, $E21="W"), AND(H21&lt;400,$E21="M")),1,0),IF($D22="70+",H21*0,H21*IF(OR(AND(H21&lt;100, $E21="W"), AND(H21&lt;400,$E21="M")),0.07,0.035)))),0)</f>
        <v>0</v>
      </c>
      <c r="I23" s="21">
        <f>IF(OR($E21="M",$E21="W"),IF($D22="u60",I21*IF(OR(AND(I21&lt;100, $E21="W"), AND(I21&lt;400,$E21="M")),0.07,0.035),IF($D22="60-69",I21*0.025*IF(OR(AND(I21&lt;100, $E21="W"), AND(I21&lt;400,$E21="M")),1,0),IF($D22="70+",I21*0,I21*IF(OR(AND(I21&lt;100, $E21="W"), AND(I21&lt;400,$E21="M")),0.07,0.035)))),0)</f>
        <v>0</v>
      </c>
      <c r="J23" s="21">
        <f>IF(OR($E21="M",$E21="W"),IF($D22="u60",J21*IF(OR(AND(J21&lt;100, $E21="W"), AND(J21&lt;400,$E21="M")),0.07,0.035),IF($D22="60-69",J21*0.025*IF(OR(AND(J21&lt;100, $E21="W"), AND(J21&lt;400,$E21="M")),1,0),IF($D22="70+",J21*0,J21*IF(OR(AND(J21&lt;100, $E21="W"), AND(J21&lt;400,$E21="M")),0.07,0.035)))),0)</f>
        <v>0</v>
      </c>
      <c r="K23" s="21">
        <f t="shared" si="0"/>
        <v>0</v>
      </c>
      <c r="L23" s="21">
        <f>SUM(K22:K23)</f>
        <v>0</v>
      </c>
      <c r="M23" s="63"/>
      <c r="N23" s="70"/>
      <c r="O23" s="71"/>
    </row>
    <row r="24" spans="1:15" ht="14.4" thickTop="1" x14ac:dyDescent="0.25">
      <c r="A24" s="14"/>
      <c r="B24" s="15"/>
      <c r="C24" s="16"/>
      <c r="D24" s="16"/>
      <c r="E24" s="36" t="s">
        <v>21</v>
      </c>
      <c r="F24" s="37"/>
      <c r="G24" s="37"/>
      <c r="H24" s="37"/>
      <c r="I24" s="37"/>
      <c r="J24" s="37"/>
      <c r="K24" s="17">
        <f t="shared" si="0"/>
        <v>0</v>
      </c>
      <c r="L24" s="17">
        <f>IF(D25="70+",0,K24)</f>
        <v>0</v>
      </c>
      <c r="M24" s="61">
        <f>COUNTIF(F24:J24,"&gt;0")</f>
        <v>0</v>
      </c>
      <c r="N24" s="66"/>
      <c r="O24" s="67"/>
    </row>
    <row r="25" spans="1:15" ht="13.8" x14ac:dyDescent="0.25">
      <c r="A25" s="29"/>
      <c r="B25" s="30"/>
      <c r="C25" s="31"/>
      <c r="D25" s="31"/>
      <c r="E25" s="36"/>
      <c r="F25" s="17">
        <f>IF(OR($E24="M",$E24="W"),IF($D25="u60",F24*0.035*IF(OR(AND(F24&lt;100, $E24="W"), AND(F24&lt;400,$E24="M")),0,1),IF($D25="60-69",F24*0.025*IF(OR(AND(F24&lt;100, $E24="W"), AND(F24&lt;400,$E24="M")),0,1),IF($D25="70+",F24*0*IF(OR(AND(F24&lt;100, $E24="W"), AND(F24&lt;400,$E24="M")),0,1),F24*0.035*IF(OR(AND(F24&lt;100, $E24="W"), AND(F24&lt;400,$E24="M")),0,1)))),0)</f>
        <v>0</v>
      </c>
      <c r="G25" s="17">
        <f>IF(OR($E24="M",$E24="W"),IF($D25="u60",G24*0.035*IF(OR(AND(G24&lt;100, $E24="W"), AND(G24&lt;400,$E24="M")),0,1),IF($D25="60-69",G24*0.025*IF(OR(AND(G24&lt;100, $E24="W"), AND(G24&lt;400,$E24="M")),0,1),IF($D25="70+",G24*0*IF(OR(AND(G24&lt;100, $E24="W"), AND(G24&lt;400,$E24="M")),0,1),G24*0.035*IF(OR(AND(G24&lt;100, $E24="W"), AND(G24&lt;400,$E24="M")),0,1)))),0)</f>
        <v>0</v>
      </c>
      <c r="H25" s="17">
        <f>IF(OR($E24="M",$E24="W"),IF($D25="u60",H24*0.035*IF(OR(AND(H24&lt;100, $E24="W"), AND(H24&lt;400,$E24="M")),0,1),IF($D25="60-69",H24*0.025*IF(OR(AND(H24&lt;100, $E24="W"), AND(H24&lt;400,$E24="M")),0,1),IF($D25="70+",H24*0*IF(OR(AND(H24&lt;100, $E24="W"), AND(H24&lt;400,$E24="M")),0,1),H24*0.035*IF(OR(AND(H24&lt;100, $E24="W"), AND(H24&lt;400,$E24="M")),0,1)))),0)</f>
        <v>0</v>
      </c>
      <c r="I25" s="17">
        <f>IF(OR($E24="M",$E24="W"),IF($D25="u60",I24*0.035*IF(OR(AND(I24&lt;100, $E24="W"), AND(I24&lt;400,$E24="M")),0,1),IF($D25="60-69",I24*0.025*IF(OR(AND(I24&lt;100, $E24="W"), AND(I24&lt;400,$E24="M")),0,1),IF($D25="70+",I24*0*IF(OR(AND(I24&lt;100, $E24="W"), AND(I24&lt;400,$E24="M")),0,1),I24*0.035*IF(OR(AND(I24&lt;100, $E24="W"), AND(I24&lt;400,$E24="M")),0,1)))),0)</f>
        <v>0</v>
      </c>
      <c r="J25" s="17">
        <f>IF(OR($E24="M",$E24="W"),IF($D25="u60",J24*0.035*IF(OR(AND(J24&lt;100, $E24="W"), AND(J24&lt;400,$E24="M")),0,1),IF($D25="60-69",J24*0.025*IF(OR(AND(J24&lt;100, $E24="W"), AND(J24&lt;400,$E24="M")),0,1),IF($D25="70+",J24*0*IF(OR(AND(J24&lt;100, $E24="W"), AND(J24&lt;400,$E24="M")),0,1),J24*0.035*IF(OR(AND(J24&lt;100, $E24="W"), AND(J24&lt;400,$E24="M")),0,1)))),0)</f>
        <v>0</v>
      </c>
      <c r="K25" s="17">
        <f t="shared" si="0"/>
        <v>0</v>
      </c>
      <c r="L25" s="17"/>
      <c r="M25" s="62"/>
      <c r="N25" s="68"/>
      <c r="O25" s="69"/>
    </row>
    <row r="26" spans="1:15" ht="14.4" thickBot="1" x14ac:dyDescent="0.3">
      <c r="A26" s="18"/>
      <c r="B26" s="19"/>
      <c r="C26" s="20"/>
      <c r="D26" s="20"/>
      <c r="E26" s="36"/>
      <c r="F26" s="21">
        <f>IF(OR($E24="M",$E24="W"),IF($D25="u60",F24*IF(OR(AND(F24&lt;100, $E24="W"), AND(F24&lt;400,$E24="M")),0.07,0.035),IF($D25="60-69",F24*0.025*IF(OR(AND(F24&lt;100, $E24="W"), AND(F24&lt;400,$E24="M")),1,0),IF($D25="70+",F24*0,F24*IF(OR(AND(F24&lt;100, $E24="W"), AND(F24&lt;400,$E24="M")),0.07,0.035)))),0)</f>
        <v>0</v>
      </c>
      <c r="G26" s="21">
        <f>IF(OR($E24="M",$E24="W"),IF($D25="u60",G24*IF(OR(AND(G24&lt;100, $E24="W"), AND(G24&lt;400,$E24="M")),0.07,0.035),IF($D25="60-69",G24*0.025*IF(OR(AND(G24&lt;100, $E24="W"), AND(G24&lt;400,$E24="M")),1,0),IF($D25="70+",G24*0,G24*IF(OR(AND(G24&lt;100, $E24="W"), AND(G24&lt;400,$E24="M")),0.07,0.035)))),0)</f>
        <v>0</v>
      </c>
      <c r="H26" s="21">
        <f>IF(OR($E24="M",$E24="W"),IF($D25="u60",H24*IF(OR(AND(H24&lt;100, $E24="W"), AND(H24&lt;400,$E24="M")),0.07,0.035),IF($D25="60-69",H24*0.025*IF(OR(AND(H24&lt;100, $E24="W"), AND(H24&lt;400,$E24="M")),1,0),IF($D25="70+",H24*0,H24*IF(OR(AND(H24&lt;100, $E24="W"), AND(H24&lt;400,$E24="M")),0.07,0.035)))),0)</f>
        <v>0</v>
      </c>
      <c r="I26" s="21">
        <f>IF(OR($E24="M",$E24="W"),IF($D25="u60",I24*IF(OR(AND(I24&lt;100, $E24="W"), AND(I24&lt;400,$E24="M")),0.07,0.035),IF($D25="60-69",I24*0.025*IF(OR(AND(I24&lt;100, $E24="W"), AND(I24&lt;400,$E24="M")),1,0),IF($D25="70+",I24*0,I24*IF(OR(AND(I24&lt;100, $E24="W"), AND(I24&lt;400,$E24="M")),0.07,0.035)))),0)</f>
        <v>0</v>
      </c>
      <c r="J26" s="21">
        <f>IF(OR($E24="M",$E24="W"),IF($D25="u60",J24*IF(OR(AND(J24&lt;100, $E24="W"), AND(J24&lt;400,$E24="M")),0.07,0.035),IF($D25="60-69",J24*0.025*IF(OR(AND(J24&lt;100, $E24="W"), AND(J24&lt;400,$E24="M")),1,0),IF($D25="70+",J24*0,J24*IF(OR(AND(J24&lt;100, $E24="W"), AND(J24&lt;400,$E24="M")),0.07,0.035)))),0)</f>
        <v>0</v>
      </c>
      <c r="K26" s="21">
        <f t="shared" si="0"/>
        <v>0</v>
      </c>
      <c r="L26" s="21">
        <f>SUM(K25:K26)</f>
        <v>0</v>
      </c>
      <c r="M26" s="63"/>
      <c r="N26" s="70"/>
      <c r="O26" s="71"/>
    </row>
    <row r="27" spans="1:15" ht="14.4" thickTop="1" x14ac:dyDescent="0.25">
      <c r="A27" s="14"/>
      <c r="B27" s="15"/>
      <c r="C27" s="16"/>
      <c r="D27" s="16"/>
      <c r="E27" s="36" t="s">
        <v>21</v>
      </c>
      <c r="F27" s="37"/>
      <c r="G27" s="37"/>
      <c r="H27" s="37"/>
      <c r="I27" s="37"/>
      <c r="J27" s="37"/>
      <c r="K27" s="17">
        <f t="shared" si="0"/>
        <v>0</v>
      </c>
      <c r="L27" s="17">
        <f>IF(D28="70+",0,K27)</f>
        <v>0</v>
      </c>
      <c r="M27" s="61">
        <f>COUNTIF(F27:J27,"&gt;0")</f>
        <v>0</v>
      </c>
      <c r="N27" s="66"/>
      <c r="O27" s="67"/>
    </row>
    <row r="28" spans="1:15" ht="13.8" x14ac:dyDescent="0.25">
      <c r="A28" s="29"/>
      <c r="B28" s="30"/>
      <c r="C28" s="31"/>
      <c r="D28" s="31"/>
      <c r="E28" s="36"/>
      <c r="F28" s="17">
        <f>IF(OR($E27="M",$E27="W"),IF($D28="u60",F27*0.035*IF(OR(AND(F27&lt;100, $E27="W"), AND(F27&lt;400,$E27="M")),0,1),IF($D28="60-69",F27*0.025*IF(OR(AND(F27&lt;100, $E27="W"), AND(F27&lt;400,$E27="M")),0,1),IF($D28="70+",F27*0*IF(OR(AND(F27&lt;100, $E27="W"), AND(F27&lt;400,$E27="M")),0,1),F27*0.035*IF(OR(AND(F27&lt;100, $E27="W"), AND(F27&lt;400,$E27="M")),0,1)))),0)</f>
        <v>0</v>
      </c>
      <c r="G28" s="17">
        <f>IF(OR($E27="M",$E27="W"),IF($D28="u60",G27*0.035*IF(OR(AND(G27&lt;100, $E27="W"), AND(G27&lt;400,$E27="M")),0,1),IF($D28="60-69",G27*0.025*IF(OR(AND(G27&lt;100, $E27="W"), AND(G27&lt;400,$E27="M")),0,1),IF($D28="70+",G27*0*IF(OR(AND(G27&lt;100, $E27="W"), AND(G27&lt;400,$E27="M")),0,1),G27*0.035*IF(OR(AND(G27&lt;100, $E27="W"), AND(G27&lt;400,$E27="M")),0,1)))),0)</f>
        <v>0</v>
      </c>
      <c r="H28" s="17">
        <f>IF(OR($E27="M",$E27="W"),IF($D28="u60",H27*0.035*IF(OR(AND(H27&lt;100, $E27="W"), AND(H27&lt;400,$E27="M")),0,1),IF($D28="60-69",H27*0.025*IF(OR(AND(H27&lt;100, $E27="W"), AND(H27&lt;400,$E27="M")),0,1),IF($D28="70+",H27*0*IF(OR(AND(H27&lt;100, $E27="W"), AND(H27&lt;400,$E27="M")),0,1),H27*0.035*IF(OR(AND(H27&lt;100, $E27="W"), AND(H27&lt;400,$E27="M")),0,1)))),0)</f>
        <v>0</v>
      </c>
      <c r="I28" s="17">
        <f>IF(OR($E27="M",$E27="W"),IF($D28="u60",I27*0.035*IF(OR(AND(I27&lt;100, $E27="W"), AND(I27&lt;400,$E27="M")),0,1),IF($D28="60-69",I27*0.025*IF(OR(AND(I27&lt;100, $E27="W"), AND(I27&lt;400,$E27="M")),0,1),IF($D28="70+",I27*0*IF(OR(AND(I27&lt;100, $E27="W"), AND(I27&lt;400,$E27="M")),0,1),I27*0.035*IF(OR(AND(I27&lt;100, $E27="W"), AND(I27&lt;400,$E27="M")),0,1)))),0)</f>
        <v>0</v>
      </c>
      <c r="J28" s="17">
        <f>IF(OR($E27="M",$E27="W"),IF($D28="u60",J27*0.035*IF(OR(AND(J27&lt;100, $E27="W"), AND(J27&lt;400,$E27="M")),0,1),IF($D28="60-69",J27*0.025*IF(OR(AND(J27&lt;100, $E27="W"), AND(J27&lt;400,$E27="M")),0,1),IF($D28="70+",J27*0*IF(OR(AND(J27&lt;100, $E27="W"), AND(J27&lt;400,$E27="M")),0,1),J27*0.035*IF(OR(AND(J27&lt;100, $E27="W"), AND(J27&lt;400,$E27="M")),0,1)))),0)</f>
        <v>0</v>
      </c>
      <c r="K28" s="17">
        <f t="shared" si="0"/>
        <v>0</v>
      </c>
      <c r="L28" s="17"/>
      <c r="M28" s="62"/>
      <c r="N28" s="68"/>
      <c r="O28" s="69"/>
    </row>
    <row r="29" spans="1:15" ht="14.4" thickBot="1" x14ac:dyDescent="0.3">
      <c r="A29" s="18"/>
      <c r="B29" s="19"/>
      <c r="C29" s="20"/>
      <c r="D29" s="20"/>
      <c r="E29" s="36"/>
      <c r="F29" s="21">
        <f>IF(OR($E27="M",$E27="W"),IF($D28="u60",F27*IF(OR(AND(F27&lt;100, $E27="W"), AND(F27&lt;400,$E27="M")),0.07,0.035),IF($D28="60-69",F27*0.025*IF(OR(AND(F27&lt;100, $E27="W"), AND(F27&lt;400,$E27="M")),1,0),IF($D28="70+",F27*0,F27*IF(OR(AND(F27&lt;100, $E27="W"), AND(F27&lt;400,$E27="M")),0.07,0.035)))),0)</f>
        <v>0</v>
      </c>
      <c r="G29" s="21">
        <f>IF(OR($E27="M",$E27="W"),IF($D28="u60",G27*IF(OR(AND(G27&lt;100, $E27="W"), AND(G27&lt;400,$E27="M")),0.07,0.035),IF($D28="60-69",G27*0.025*IF(OR(AND(G27&lt;100, $E27="W"), AND(G27&lt;400,$E27="M")),1,0),IF($D28="70+",G27*0,G27*IF(OR(AND(G27&lt;100, $E27="W"), AND(G27&lt;400,$E27="M")),0.07,0.035)))),0)</f>
        <v>0</v>
      </c>
      <c r="H29" s="21">
        <f>IF(OR($E27="M",$E27="W"),IF($D28="u60",H27*IF(OR(AND(H27&lt;100, $E27="W"), AND(H27&lt;400,$E27="M")),0.07,0.035),IF($D28="60-69",H27*0.025*IF(OR(AND(H27&lt;100, $E27="W"), AND(H27&lt;400,$E27="M")),1,0),IF($D28="70+",H27*0,H27*IF(OR(AND(H27&lt;100, $E27="W"), AND(H27&lt;400,$E27="M")),0.07,0.035)))),0)</f>
        <v>0</v>
      </c>
      <c r="I29" s="21">
        <f>IF(OR($E27="M",$E27="W"),IF($D28="u60",I27*IF(OR(AND(I27&lt;100, $E27="W"), AND(I27&lt;400,$E27="M")),0.07,0.035),IF($D28="60-69",I27*0.025*IF(OR(AND(I27&lt;100, $E27="W"), AND(I27&lt;400,$E27="M")),1,0),IF($D28="70+",I27*0,I27*IF(OR(AND(I27&lt;100, $E27="W"), AND(I27&lt;400,$E27="M")),0.07,0.035)))),0)</f>
        <v>0</v>
      </c>
      <c r="J29" s="21">
        <f>IF(OR($E27="M",$E27="W"),IF($D28="u60",J27*IF(OR(AND(J27&lt;100, $E27="W"), AND(J27&lt;400,$E27="M")),0.07,0.035),IF($D28="60-69",J27*0.025*IF(OR(AND(J27&lt;100, $E27="W"), AND(J27&lt;400,$E27="M")),1,0),IF($D28="70+",J27*0,J27*IF(OR(AND(J27&lt;100, $E27="W"), AND(J27&lt;400,$E27="M")),0.07,0.035)))),0)</f>
        <v>0</v>
      </c>
      <c r="K29" s="21">
        <f t="shared" si="0"/>
        <v>0</v>
      </c>
      <c r="L29" s="21">
        <f>SUM(K28:K29)</f>
        <v>0</v>
      </c>
      <c r="M29" s="63"/>
      <c r="N29" s="70"/>
      <c r="O29" s="71"/>
    </row>
    <row r="30" spans="1:15" ht="14.4" thickTop="1" x14ac:dyDescent="0.25">
      <c r="A30" s="14"/>
      <c r="B30" s="15"/>
      <c r="C30" s="16"/>
      <c r="D30" s="16"/>
      <c r="E30" s="36" t="s">
        <v>21</v>
      </c>
      <c r="F30" s="37"/>
      <c r="G30" s="37"/>
      <c r="H30" s="37"/>
      <c r="I30" s="37"/>
      <c r="J30" s="37"/>
      <c r="K30" s="17">
        <f t="shared" si="0"/>
        <v>0</v>
      </c>
      <c r="L30" s="17">
        <f>IF(D31="70+",0,K30)</f>
        <v>0</v>
      </c>
      <c r="M30" s="61">
        <f>COUNTIF(F30:J30,"&gt;0")</f>
        <v>0</v>
      </c>
      <c r="N30" s="66"/>
      <c r="O30" s="67"/>
    </row>
    <row r="31" spans="1:15" ht="13.8" x14ac:dyDescent="0.25">
      <c r="A31" s="29"/>
      <c r="B31" s="30"/>
      <c r="C31" s="31"/>
      <c r="D31" s="31"/>
      <c r="E31" s="36"/>
      <c r="F31" s="17">
        <f>IF(OR($E30="M",$E30="W"),IF($D31="u60",F30*0.035*IF(OR(AND(F30&lt;100, $E30="W"), AND(F30&lt;400,$E30="M")),0,1),IF($D31="60-69",F30*0.025*IF(OR(AND(F30&lt;100, $E30="W"), AND(F30&lt;400,$E30="M")),0,1),IF($D31="70+",F30*0*IF(OR(AND(F30&lt;100, $E30="W"), AND(F30&lt;400,$E30="M")),0,1),F30*0.035*IF(OR(AND(F30&lt;100, $E30="W"), AND(F30&lt;400,$E30="M")),0,1)))),0)</f>
        <v>0</v>
      </c>
      <c r="G31" s="17">
        <f>IF(OR($E30="M",$E30="W"),IF($D31="u60",G30*0.035*IF(OR(AND(G30&lt;100, $E30="W"), AND(G30&lt;400,$E30="M")),0,1),IF($D31="60-69",G30*0.025*IF(OR(AND(G30&lt;100, $E30="W"), AND(G30&lt;400,$E30="M")),0,1),IF($D31="70+",G30*0*IF(OR(AND(G30&lt;100, $E30="W"), AND(G30&lt;400,$E30="M")),0,1),G30*0.035*IF(OR(AND(G30&lt;100, $E30="W"), AND(G30&lt;400,$E30="M")),0,1)))),0)</f>
        <v>0</v>
      </c>
      <c r="H31" s="17">
        <f>IF(OR($E30="M",$E30="W"),IF($D31="u60",H30*0.035*IF(OR(AND(H30&lt;100, $E30="W"), AND(H30&lt;400,$E30="M")),0,1),IF($D31="60-69",H30*0.025*IF(OR(AND(H30&lt;100, $E30="W"), AND(H30&lt;400,$E30="M")),0,1),IF($D31="70+",H30*0*IF(OR(AND(H30&lt;100, $E30="W"), AND(H30&lt;400,$E30="M")),0,1),H30*0.035*IF(OR(AND(H30&lt;100, $E30="W"), AND(H30&lt;400,$E30="M")),0,1)))),0)</f>
        <v>0</v>
      </c>
      <c r="I31" s="17">
        <f>IF(OR($E30="M",$E30="W"),IF($D31="u60",I30*0.035*IF(OR(AND(I30&lt;100, $E30="W"), AND(I30&lt;400,$E30="M")),0,1),IF($D31="60-69",I30*0.025*IF(OR(AND(I30&lt;100, $E30="W"), AND(I30&lt;400,$E30="M")),0,1),IF($D31="70+",I30*0*IF(OR(AND(I30&lt;100, $E30="W"), AND(I30&lt;400,$E30="M")),0,1),I30*0.035*IF(OR(AND(I30&lt;100, $E30="W"), AND(I30&lt;400,$E30="M")),0,1)))),0)</f>
        <v>0</v>
      </c>
      <c r="J31" s="17">
        <f>IF(OR($E30="M",$E30="W"),IF($D31="u60",J30*0.035*IF(OR(AND(J30&lt;100, $E30="W"), AND(J30&lt;400,$E30="M")),0,1),IF($D31="60-69",J30*0.025*IF(OR(AND(J30&lt;100, $E30="W"), AND(J30&lt;400,$E30="M")),0,1),IF($D31="70+",J30*0*IF(OR(AND(J30&lt;100, $E30="W"), AND(J30&lt;400,$E30="M")),0,1),J30*0.035*IF(OR(AND(J30&lt;100, $E30="W"), AND(J30&lt;400,$E30="M")),0,1)))),0)</f>
        <v>0</v>
      </c>
      <c r="K31" s="17">
        <f t="shared" si="0"/>
        <v>0</v>
      </c>
      <c r="L31" s="17"/>
      <c r="M31" s="62"/>
      <c r="N31" s="68"/>
      <c r="O31" s="69"/>
    </row>
    <row r="32" spans="1:15" ht="14.4" thickBot="1" x14ac:dyDescent="0.3">
      <c r="A32" s="18"/>
      <c r="B32" s="19"/>
      <c r="C32" s="20"/>
      <c r="D32" s="20"/>
      <c r="E32" s="36"/>
      <c r="F32" s="21">
        <f>IF(OR($E30="M",$E30="W"),IF($D31="u60",F30*IF(OR(AND(F30&lt;100, $E30="W"), AND(F30&lt;400,$E30="M")),0.07,0.035),IF($D31="60-69",F30*0.025*IF(OR(AND(F30&lt;100, $E30="W"), AND(F30&lt;400,$E30="M")),1,0),IF($D31="70+",F30*0,F30*IF(OR(AND(F30&lt;100, $E30="W"), AND(F30&lt;400,$E30="M")),0.07,0.035)))),0)</f>
        <v>0</v>
      </c>
      <c r="G32" s="21">
        <f>IF(OR($E30="M",$E30="W"),IF($D31="u60",G30*IF(OR(AND(G30&lt;100, $E30="W"), AND(G30&lt;400,$E30="M")),0.07,0.035),IF($D31="60-69",G30*0.025*IF(OR(AND(G30&lt;100, $E30="W"), AND(G30&lt;400,$E30="M")),1,0),IF($D31="70+",G30*0,G30*IF(OR(AND(G30&lt;100, $E30="W"), AND(G30&lt;400,$E30="M")),0.07,0.035)))),0)</f>
        <v>0</v>
      </c>
      <c r="H32" s="21">
        <f>IF(OR($E30="M",$E30="W"),IF($D31="u60",H30*IF(OR(AND(H30&lt;100, $E30="W"), AND(H30&lt;400,$E30="M")),0.07,0.035),IF($D31="60-69",H30*0.025*IF(OR(AND(H30&lt;100, $E30="W"), AND(H30&lt;400,$E30="M")),1,0),IF($D31="70+",H30*0,H30*IF(OR(AND(H30&lt;100, $E30="W"), AND(H30&lt;400,$E30="M")),0.07,0.035)))),0)</f>
        <v>0</v>
      </c>
      <c r="I32" s="21">
        <f>IF(OR($E30="M",$E30="W"),IF($D31="u60",I30*IF(OR(AND(I30&lt;100, $E30="W"), AND(I30&lt;400,$E30="M")),0.07,0.035),IF($D31="60-69",I30*0.025*IF(OR(AND(I30&lt;100, $E30="W"), AND(I30&lt;400,$E30="M")),1,0),IF($D31="70+",I30*0,I30*IF(OR(AND(I30&lt;100, $E30="W"), AND(I30&lt;400,$E30="M")),0.07,0.035)))),0)</f>
        <v>0</v>
      </c>
      <c r="J32" s="21">
        <f>IF(OR($E30="M",$E30="W"),IF($D31="u60",J30*IF(OR(AND(J30&lt;100, $E30="W"), AND(J30&lt;400,$E30="M")),0.07,0.035),IF($D31="60-69",J30*0.025*IF(OR(AND(J30&lt;100, $E30="W"), AND(J30&lt;400,$E30="M")),1,0),IF($D31="70+",J30*0,J30*IF(OR(AND(J30&lt;100, $E30="W"), AND(J30&lt;400,$E30="M")),0.07,0.035)))),0)</f>
        <v>0</v>
      </c>
      <c r="K32" s="21">
        <f t="shared" si="0"/>
        <v>0</v>
      </c>
      <c r="L32" s="21">
        <f>SUM(K31:K32)</f>
        <v>0</v>
      </c>
      <c r="M32" s="63"/>
      <c r="N32" s="70"/>
      <c r="O32" s="71"/>
    </row>
    <row r="33" spans="1:15" ht="14.4" thickTop="1" x14ac:dyDescent="0.25">
      <c r="A33" s="22"/>
      <c r="B33" s="22"/>
      <c r="C33" s="22"/>
      <c r="D33" s="22"/>
      <c r="E33" s="22"/>
      <c r="F33" s="22"/>
      <c r="G33" s="77" t="s">
        <v>13</v>
      </c>
      <c r="H33" s="77"/>
      <c r="I33" s="28" t="s">
        <v>18</v>
      </c>
      <c r="J33" s="58">
        <f>Page17!J33 + COUNTA(B10,B13,B16,B19,B22,B26,B25,B26,B28,B31)</f>
        <v>0</v>
      </c>
      <c r="K33" s="27">
        <f>Page17!K33 + K9+K12+K15+K18+K21+K24+K27+K30</f>
        <v>0</v>
      </c>
      <c r="L33" s="24">
        <f>SUM(L9,L12,L15,L18,L21,L24,L27,L30)</f>
        <v>0</v>
      </c>
      <c r="M33" s="22" t="s">
        <v>12</v>
      </c>
      <c r="N33" s="25"/>
    </row>
    <row r="34" spans="1:15" ht="13.8" x14ac:dyDescent="0.25">
      <c r="A34" s="22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3">
        <f>Page17!L34 +L11+L14+L17+L20+L23+L26+L29+L32</f>
        <v>0</v>
      </c>
      <c r="M34" s="22" t="s">
        <v>50</v>
      </c>
      <c r="N34" s="26"/>
    </row>
    <row r="35" spans="1:15" ht="13.8" x14ac:dyDescent="0.25">
      <c r="A35" s="22"/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</row>
    <row r="36" spans="1:15" ht="13.8" x14ac:dyDescent="0.25">
      <c r="A36" s="72" t="s">
        <v>65</v>
      </c>
      <c r="B36" s="72"/>
      <c r="C36" s="73"/>
      <c r="D36" s="73"/>
      <c r="E36" s="73"/>
      <c r="F36" s="73"/>
      <c r="G36" s="73"/>
      <c r="H36" s="54" t="s">
        <v>66</v>
      </c>
      <c r="I36" s="73"/>
      <c r="J36" s="73"/>
      <c r="K36" s="73"/>
      <c r="L36" s="73"/>
      <c r="M36" s="22"/>
      <c r="N36" s="22"/>
      <c r="O36" s="22"/>
    </row>
    <row r="37" spans="1:15" ht="13.8" x14ac:dyDescent="0.25">
      <c r="A37" s="22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</row>
  </sheetData>
  <sheetProtection algorithmName="SHA-512" hashValue="Xxv1Xg9hyhIUYds8yZaZ1v07nJScOS/3MUr959hatXCvvMNZAmHfdrXyraNGRYcroX8f6CnNc6aL93q8P4CHLw==" saltValue="uXUnQjH5c00f98nxAMJFYQ==" spinCount="100000" sheet="1" objects="1" scenarios="1" selectLockedCells="1"/>
  <mergeCells count="35">
    <mergeCell ref="G1:I1"/>
    <mergeCell ref="AY1:AZ1"/>
    <mergeCell ref="G2:I2"/>
    <mergeCell ref="I4:K4"/>
    <mergeCell ref="C5:F5"/>
    <mergeCell ref="G5:H5"/>
    <mergeCell ref="N19:O19"/>
    <mergeCell ref="A6:O6"/>
    <mergeCell ref="N9:O9"/>
    <mergeCell ref="N10:O10"/>
    <mergeCell ref="N11:O11"/>
    <mergeCell ref="N12:O12"/>
    <mergeCell ref="N13:O13"/>
    <mergeCell ref="N14:O14"/>
    <mergeCell ref="N15:O15"/>
    <mergeCell ref="N16:O16"/>
    <mergeCell ref="N17:O17"/>
    <mergeCell ref="N18:O18"/>
    <mergeCell ref="N31:O31"/>
    <mergeCell ref="N20:O20"/>
    <mergeCell ref="N21:O21"/>
    <mergeCell ref="N22:O22"/>
    <mergeCell ref="N23:O23"/>
    <mergeCell ref="N24:O24"/>
    <mergeCell ref="N25:O25"/>
    <mergeCell ref="N26:O26"/>
    <mergeCell ref="N27:O27"/>
    <mergeCell ref="N28:O28"/>
    <mergeCell ref="N29:O29"/>
    <mergeCell ref="N30:O30"/>
    <mergeCell ref="N32:O32"/>
    <mergeCell ref="G33:H33"/>
    <mergeCell ref="A36:B36"/>
    <mergeCell ref="C36:G36"/>
    <mergeCell ref="I36:L36"/>
  </mergeCells>
  <dataValidations count="5">
    <dataValidation allowBlank="1" showInputMessage="1" showErrorMessage="1" errorTitle="Age Group" error="Please enter U60 if Employee is less than 60 years old. Or Enter B67 if he/she is between 60 and 70 years old. Or Enter 70+ if he/she is 70 years or over" promptTitle="Age Group" sqref="E10:E11 E13:E14 E16:E17 E19:E20 E22:E23 E25:E26 E28:E29 E31:E32" xr:uid="{36DA344D-7DD9-45E6-8A53-77BB9C0075B1}"/>
    <dataValidation type="list" allowBlank="1" showInputMessage="1" showErrorMessage="1" errorTitle="Age Group" error="Please enter U60 if Employee is less than 60 years old. Or Enter B67 if he/she is between 60 and 70 years old. Or Enter 70+ if he/she is 70 years or over" promptTitle="Age Group" sqref="D10 D28 D25 D22 D19 D16 D13 D31" xr:uid="{0DA1DB93-AC53-44C7-9BDA-D832B2B0F97B}">
      <formula1>$AY$2:$AY$4</formula1>
    </dataValidation>
    <dataValidation type="list" allowBlank="1" showInputMessage="1" showErrorMessage="1" sqref="E9 E12 E15 E18 E21 E24 E27 E30" xr:uid="{A272843F-996B-4BAB-BF44-CC16575E9998}">
      <formula1>$P$3:$P$4</formula1>
    </dataValidation>
    <dataValidation type="list" allowBlank="1" showInputMessage="1" showErrorMessage="1" errorTitle="Sex" error="Please enter M for male of F for female" promptTitle="Sex" sqref="C19 C28 C22 C25" xr:uid="{FFAAE3C1-AE21-433A-B51A-D6774E0313B5}">
      <formula1>$P$1:$P$2</formula1>
    </dataValidation>
    <dataValidation type="list" allowBlank="1" showInputMessage="1" showErrorMessage="1" errorTitle="Sex" error="Please enter M for male or F for female" promptTitle="Sex" sqref="C13 C31 C10 C16" xr:uid="{C5756C29-717D-4A9B-865B-5640303B90CB}">
      <formula1>$P$1:$P$2</formula1>
    </dataValidation>
  </dataValidations>
  <pageMargins left="0.5" right="0.5" top="0.25" bottom="0.25" header="0.5" footer="0.5"/>
  <pageSetup paperSize="5" scale="92" orientation="landscape" r:id="rId1"/>
  <headerFooter alignWithMargins="0">
    <oddFooter>&amp;L
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61" r:id="rId4" name="Drop Down 1">
              <controlPr defaultSize="0" autoLine="0" autoPict="0">
                <anchor moveWithCells="1">
                  <from>
                    <xdr:col>8</xdr:col>
                    <xdr:colOff>937260</xdr:colOff>
                    <xdr:row>4</xdr:row>
                    <xdr:rowOff>7620</xdr:rowOff>
                  </from>
                  <to>
                    <xdr:col>10</xdr:col>
                    <xdr:colOff>220980</xdr:colOff>
                    <xdr:row>5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BA37"/>
  <sheetViews>
    <sheetView tabSelected="1" zoomScale="86" zoomScaleNormal="86" workbookViewId="0">
      <selection activeCell="G4" sqref="G4"/>
    </sheetView>
  </sheetViews>
  <sheetFormatPr defaultRowHeight="13.2" x14ac:dyDescent="0.25"/>
  <cols>
    <col min="1" max="1" width="14.5546875" customWidth="1"/>
    <col min="2" max="2" width="25.6640625" customWidth="1"/>
    <col min="3" max="3" width="4.33203125" customWidth="1"/>
    <col min="4" max="4" width="8.6640625" customWidth="1"/>
    <col min="5" max="5" width="3.6640625" customWidth="1"/>
    <col min="6" max="10" width="14.109375" customWidth="1"/>
    <col min="11" max="11" width="16.109375" bestFit="1" customWidth="1"/>
    <col min="12" max="12" width="19.5546875" customWidth="1"/>
    <col min="13" max="14" width="3.6640625" customWidth="1"/>
    <col min="15" max="15" width="16.88671875" customWidth="1"/>
    <col min="16" max="16" width="6.6640625" hidden="1" customWidth="1"/>
    <col min="49" max="49" width="15.6640625" bestFit="1" customWidth="1"/>
    <col min="50" max="50" width="14.88671875" bestFit="1" customWidth="1"/>
    <col min="51" max="51" width="8.88671875" customWidth="1"/>
    <col min="52" max="52" width="17.109375" bestFit="1" customWidth="1"/>
  </cols>
  <sheetData>
    <row r="1" spans="1:53" ht="15.6" x14ac:dyDescent="0.3">
      <c r="A1" s="1"/>
      <c r="B1" s="2"/>
      <c r="F1" s="2"/>
      <c r="G1" s="75" t="s">
        <v>0</v>
      </c>
      <c r="H1" s="75"/>
      <c r="I1" s="75"/>
      <c r="L1" s="4" t="s">
        <v>15</v>
      </c>
      <c r="M1" s="4"/>
      <c r="N1" s="4"/>
      <c r="O1" s="2"/>
      <c r="P1" s="40" t="s">
        <v>21</v>
      </c>
      <c r="AW1" s="45" t="s">
        <v>40</v>
      </c>
      <c r="AX1" s="45" t="s">
        <v>41</v>
      </c>
      <c r="AY1" s="74" t="s">
        <v>43</v>
      </c>
      <c r="AZ1" s="74"/>
      <c r="BA1" s="45" t="s">
        <v>59</v>
      </c>
    </row>
    <row r="2" spans="1:53" ht="15.6" x14ac:dyDescent="0.3">
      <c r="A2" s="2"/>
      <c r="B2" s="2"/>
      <c r="F2" s="2"/>
      <c r="G2" s="74" t="s">
        <v>1</v>
      </c>
      <c r="H2" s="74"/>
      <c r="I2" s="74"/>
      <c r="L2" s="32"/>
      <c r="M2" s="5"/>
      <c r="O2" s="3" t="s">
        <v>102</v>
      </c>
      <c r="P2" s="38" t="s">
        <v>20</v>
      </c>
      <c r="AW2" s="45" t="s">
        <v>14</v>
      </c>
      <c r="AX2" s="49">
        <f>EOMONTH(G5,-1)+1</f>
        <v>45839</v>
      </c>
      <c r="AY2" s="53" t="s">
        <v>47</v>
      </c>
      <c r="AZ2" s="45" t="s">
        <v>44</v>
      </c>
      <c r="BA2">
        <f>WEEKNUM(G5,12)-WEEKNUM(DATE(YEAR(G5),MONTH(G5),1),12)+1</f>
        <v>5</v>
      </c>
    </row>
    <row r="3" spans="1:53" ht="15.6" x14ac:dyDescent="0.3">
      <c r="A3" s="2"/>
      <c r="B3" s="2"/>
      <c r="F3" s="3" t="s">
        <v>6</v>
      </c>
      <c r="G3" s="33"/>
      <c r="H3" s="33"/>
      <c r="I3" s="34"/>
      <c r="J3" s="2"/>
      <c r="L3" s="2"/>
      <c r="M3" s="2"/>
      <c r="O3" s="2"/>
      <c r="P3" s="39" t="s">
        <v>22</v>
      </c>
      <c r="AW3" s="45" t="s">
        <v>35</v>
      </c>
      <c r="AY3" s="45" t="s">
        <v>62</v>
      </c>
      <c r="AZ3" s="45" t="s">
        <v>45</v>
      </c>
    </row>
    <row r="4" spans="1:53" ht="15" x14ac:dyDescent="0.25">
      <c r="A4" s="2"/>
      <c r="B4" s="2"/>
      <c r="F4" s="3" t="s">
        <v>2</v>
      </c>
      <c r="G4" s="35"/>
      <c r="H4" s="3" t="s">
        <v>3</v>
      </c>
      <c r="I4" s="80"/>
      <c r="J4" s="80"/>
      <c r="K4" s="80"/>
      <c r="L4" s="2"/>
      <c r="M4" s="2"/>
      <c r="N4" s="2"/>
      <c r="O4" s="2"/>
      <c r="P4" s="39" t="s">
        <v>21</v>
      </c>
      <c r="AW4" s="45" t="s">
        <v>36</v>
      </c>
      <c r="AY4" s="45" t="s">
        <v>48</v>
      </c>
      <c r="AZ4" s="45" t="s">
        <v>46</v>
      </c>
    </row>
    <row r="5" spans="1:53" ht="15.6" x14ac:dyDescent="0.3">
      <c r="A5" s="2"/>
      <c r="B5" s="2"/>
      <c r="C5" s="76" t="s">
        <v>4</v>
      </c>
      <c r="D5" s="76"/>
      <c r="E5" s="76"/>
      <c r="F5" s="76"/>
      <c r="G5" s="78">
        <v>45869</v>
      </c>
      <c r="H5" s="79"/>
      <c r="I5" s="55" t="s">
        <v>14</v>
      </c>
      <c r="J5" s="51">
        <v>7</v>
      </c>
      <c r="K5" s="50"/>
      <c r="L5" s="2"/>
      <c r="M5" s="2"/>
      <c r="N5" s="2"/>
      <c r="O5" s="2"/>
      <c r="R5" s="45"/>
      <c r="AW5" s="45" t="s">
        <v>37</v>
      </c>
    </row>
    <row r="6" spans="1:53" ht="18" customHeight="1" x14ac:dyDescent="0.25">
      <c r="A6" s="74" t="s">
        <v>5</v>
      </c>
      <c r="B6" s="74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AW6" s="45" t="s">
        <v>38</v>
      </c>
    </row>
    <row r="7" spans="1:53" ht="13.8" x14ac:dyDescent="0.25">
      <c r="A7" s="6"/>
      <c r="B7" s="6"/>
      <c r="C7" s="6"/>
      <c r="D7" s="52"/>
      <c r="E7" s="41" t="s">
        <v>22</v>
      </c>
      <c r="F7" s="7" t="s">
        <v>14</v>
      </c>
      <c r="G7" s="8" t="s">
        <v>14</v>
      </c>
      <c r="H7" s="8" t="s">
        <v>14</v>
      </c>
      <c r="I7" s="8" t="s">
        <v>14</v>
      </c>
      <c r="J7" s="9" t="s">
        <v>14</v>
      </c>
      <c r="K7" s="6" t="s">
        <v>16</v>
      </c>
      <c r="L7" s="10" t="s">
        <v>49</v>
      </c>
      <c r="M7" s="43" t="s">
        <v>19</v>
      </c>
      <c r="N7" s="60"/>
      <c r="O7" s="52"/>
      <c r="AW7" s="45" t="s">
        <v>39</v>
      </c>
    </row>
    <row r="8" spans="1:53" ht="14.4" thickBot="1" x14ac:dyDescent="0.3">
      <c r="A8" s="11" t="s">
        <v>7</v>
      </c>
      <c r="B8" s="12" t="s">
        <v>10</v>
      </c>
      <c r="C8" s="12" t="s">
        <v>8</v>
      </c>
      <c r="D8" s="12" t="s">
        <v>42</v>
      </c>
      <c r="E8" s="42" t="s">
        <v>21</v>
      </c>
      <c r="F8" s="46">
        <f>IF(WEEKDAY(AX2)&gt;J5-1,AX2+7-(WEEKDAY(AX2)-(J5-1)),IF(WEEKDAY(AX2)&lt;J5-1,AX2 + (J5-1) - WEEKDAY(AX2),AX2))</f>
        <v>45842</v>
      </c>
      <c r="G8" s="47">
        <f>F8+7</f>
        <v>45849</v>
      </c>
      <c r="H8" s="47">
        <f>G8+7</f>
        <v>45856</v>
      </c>
      <c r="I8" s="47">
        <f>H8+7</f>
        <v>45863</v>
      </c>
      <c r="J8" s="48" t="str">
        <f>IF(MONTH(I8+7)=MONTH(G5),I8+7,"")</f>
        <v/>
      </c>
      <c r="K8" s="12" t="s">
        <v>11</v>
      </c>
      <c r="L8" s="13" t="s">
        <v>17</v>
      </c>
      <c r="M8" s="44" t="s">
        <v>79</v>
      </c>
      <c r="N8" s="64" t="s">
        <v>9</v>
      </c>
      <c r="O8" s="59"/>
      <c r="AW8" s="45" t="s">
        <v>33</v>
      </c>
    </row>
    <row r="9" spans="1:53" ht="14.4" thickTop="1" x14ac:dyDescent="0.25">
      <c r="A9" s="14"/>
      <c r="B9" s="15"/>
      <c r="C9" s="16"/>
      <c r="D9" s="16"/>
      <c r="E9" s="36" t="s">
        <v>21</v>
      </c>
      <c r="F9" s="37"/>
      <c r="G9" s="37"/>
      <c r="H9" s="37"/>
      <c r="I9" s="37"/>
      <c r="J9" s="37"/>
      <c r="K9" s="17">
        <f t="shared" ref="K9:K32" si="0">SUM(F9:J9)</f>
        <v>0</v>
      </c>
      <c r="L9" s="17">
        <f>IF(D10="70+",0,K9)</f>
        <v>0</v>
      </c>
      <c r="M9" s="61">
        <f>COUNTIF(F9:J9,"&gt;0")</f>
        <v>0</v>
      </c>
      <c r="N9" s="66"/>
      <c r="O9" s="67"/>
      <c r="AW9" s="45" t="s">
        <v>34</v>
      </c>
    </row>
    <row r="10" spans="1:53" ht="13.8" x14ac:dyDescent="0.25">
      <c r="A10" s="29"/>
      <c r="B10" s="30"/>
      <c r="C10" s="31"/>
      <c r="D10" s="31"/>
      <c r="E10" s="36"/>
      <c r="F10" s="17">
        <f>IF(OR($E9="M",$E9="W"),IF($D10="u60",F9*0.035*IF(OR(AND(F9&lt;100, $E9="W"), AND(F9&lt;400,$E9="M")),0,1),IF($D10="60-69",F9*0.025*IF(OR(AND(F9&lt;100, $E9="W"), AND(F9&lt;400,$E9="M")),0,1),IF($D10="70+",F9*0*IF(OR(AND(F9&lt;100, $E9="W"), AND(F9&lt;400,$E9="M")),0,1),F9*0.035*IF(OR(AND(F9&lt;100, $E9="W"), AND(F9&lt;400,$E9="M")),0,1)))),0)</f>
        <v>0</v>
      </c>
      <c r="G10" s="17">
        <f>IF(OR($E9="M",$E9="W"),IF($D10="u60",G9*0.035*IF(OR(AND(G9&lt;100, $E9="W"), AND(G9&lt;400,$E9="M")),0,1),IF($D10="60-69",G9*0.025*IF(OR(AND(G9&lt;100, $E9="W"), AND(G9&lt;400,$E9="M")),0,1),IF($D10="70+",G9*0*IF(OR(AND(G9&lt;100, $E9="W"), AND(G9&lt;400,$E9="M")),0,1),G9*0.035*IF(OR(AND(G9&lt;100, $E9="W"), AND(G9&lt;400,$E9="M")),0,1)))),0)</f>
        <v>0</v>
      </c>
      <c r="H10" s="17">
        <f>IF(OR($E9="M",$E9="W"),IF($D10="u60",H9*0.035*IF(OR(AND(H9&lt;100, $E9="W"), AND(H9&lt;400,$E9="M")),0,1),IF($D10="60-69",H9*0.025*IF(OR(AND(H9&lt;100, $E9="W"), AND(H9&lt;400,$E9="M")),0,1),IF($D10="70+",H9*0*IF(OR(AND(H9&lt;100, $E9="W"), AND(H9&lt;400,$E9="M")),0,1),H9*0.035*IF(OR(AND(H9&lt;100, $E9="W"), AND(H9&lt;400,$E9="M")),0,1)))),0)</f>
        <v>0</v>
      </c>
      <c r="I10" s="17">
        <f>IF(OR($E9="M",$E9="W"),IF($D10="u60",I9*0.035*IF(OR(AND(I9&lt;100, $E9="W"), AND(I9&lt;400,$E9="M")),0,1),IF($D10="60-69",I9*0.025*IF(OR(AND(I9&lt;100, $E9="W"), AND(I9&lt;400,$E9="M")),0,1),IF($D10="70+",I9*0*IF(OR(AND(I9&lt;100, $E9="W"), AND(I9&lt;400,$E9="M")),0,1),I9*0.035*IF(OR(AND(I9&lt;100, $E9="W"), AND(I9&lt;400,$E9="M")),0,1)))),0)</f>
        <v>0</v>
      </c>
      <c r="J10" s="17">
        <f>IF(OR($E9="M",$E9="W"),IF($D10="u60",J9*0.035*IF(OR(AND(J9&lt;100, $E9="W"), AND(J9&lt;400,$E9="M")),0,1),IF($D10="60-69",J9*0.025*IF(OR(AND(J9&lt;100, $E9="W"), AND(J9&lt;400,$E9="M")),0,1),IF($D10="70+",J9*0*IF(OR(AND(J9&lt;100, $E9="W"), AND(J9&lt;400,$E9="M")),0,1),J9*0.035*IF(OR(AND(J9&lt;100, $E9="W"), AND(J9&lt;400,$E9="M")),0,1)))),0)</f>
        <v>0</v>
      </c>
      <c r="K10" s="17">
        <f t="shared" si="0"/>
        <v>0</v>
      </c>
      <c r="L10" s="17"/>
      <c r="M10" s="62"/>
      <c r="N10" s="68"/>
      <c r="O10" s="69"/>
      <c r="T10" s="45"/>
    </row>
    <row r="11" spans="1:53" ht="14.4" thickBot="1" x14ac:dyDescent="0.3">
      <c r="A11" s="18"/>
      <c r="B11" s="19"/>
      <c r="C11" s="20"/>
      <c r="D11" s="20"/>
      <c r="E11" s="36"/>
      <c r="F11" s="21">
        <f>IF(OR($E9="M",$E9="W"),IF($D10="u60",F9*IF(OR(AND(F9&lt;100, $E9="W"), AND(F9&lt;400,$E9="M")),0.07,0.035),IF($D10="60-69",F9*0.025*IF(OR(AND(F9&lt;100, $E9="W"), AND(F9&lt;400,$E9="M")),1,0),IF($D10="70+",F9*0,F9*IF(OR(AND(F9&lt;100, $E9="W"), AND(F9&lt;400,$E9="M")),0.07,0.035)))),0)</f>
        <v>0</v>
      </c>
      <c r="G11" s="21">
        <f>IF(OR($E9="M",$E9="W"),IF($D10="u60",G9*IF(OR(AND(G9&lt;100, $E9="W"), AND(G9&lt;400,$E9="M")),0.07,0.035),IF($D10="60-69",G9*0.025*IF(OR(AND(G9&lt;100, $E9="W"), AND(G9&lt;400,$E9="M")),1,0),IF($D10="70+",G9*0,G9*IF(OR(AND(G9&lt;100, $E9="W"), AND(G9&lt;400,$E9="M")),0.07,0.035)))),0)</f>
        <v>0</v>
      </c>
      <c r="H11" s="21">
        <f>IF(OR($E9="M",$E9="W"),IF($D10="u60",H9*IF(OR(AND(H9&lt;100, $E9="W"), AND(H9&lt;400,$E9="M")),0.07,0.035),IF($D10="60-69",H9*0.025*IF(OR(AND(H9&lt;100, $E9="W"), AND(H9&lt;400,$E9="M")),1,0),IF($D10="70+",H9*0,H9*IF(OR(AND(H9&lt;100, $E9="W"), AND(H9&lt;400,$E9="M")),0.07,0.035)))),0)</f>
        <v>0</v>
      </c>
      <c r="I11" s="21">
        <f>IF(OR($E9="M",$E9="W"),IF($D10="u60",I9*IF(OR(AND(I9&lt;100, $E9="W"), AND(I9&lt;400,$E9="M")),0.07,0.035),IF($D10="60-69",I9*0.025*IF(OR(AND(I9&lt;100, $E9="W"), AND(I9&lt;400,$E9="M")),1,0),IF($D10="70+",I9*0,I9*IF(OR(AND(I9&lt;100, $E9="W"), AND(I9&lt;400,$E9="M")),0.07,0.035)))),0)</f>
        <v>0</v>
      </c>
      <c r="J11" s="21">
        <f>IF(OR($E9="M",$E9="W"),IF($D10="u60",J9*IF(OR(AND(J9&lt;100, $E9="W"), AND(J9&lt;400,$E9="M")),0.07,0.035),IF($D10="60-69",J9*0.025*IF(OR(AND(J9&lt;100, $E9="W"), AND(J9&lt;400,$E9="M")),1,0),IF($D10="70+",J9*0,J9*IF(OR(AND(J9&lt;100, $E9="W"), AND(J9&lt;400,$E9="M")),0.07,0.035)))),0)</f>
        <v>0</v>
      </c>
      <c r="K11" s="21">
        <f t="shared" si="0"/>
        <v>0</v>
      </c>
      <c r="L11" s="21">
        <f>SUM(K10:K11)</f>
        <v>0</v>
      </c>
      <c r="M11" s="63"/>
      <c r="N11" s="70"/>
      <c r="O11" s="71"/>
    </row>
    <row r="12" spans="1:53" ht="14.4" thickTop="1" x14ac:dyDescent="0.25">
      <c r="A12" s="14"/>
      <c r="B12" s="15"/>
      <c r="C12" s="16"/>
      <c r="D12" s="16"/>
      <c r="E12" s="36" t="s">
        <v>21</v>
      </c>
      <c r="F12" s="37"/>
      <c r="G12" s="37"/>
      <c r="H12" s="37"/>
      <c r="I12" s="37"/>
      <c r="J12" s="37"/>
      <c r="K12" s="17">
        <f t="shared" si="0"/>
        <v>0</v>
      </c>
      <c r="L12" s="17">
        <f>IF(D13="70+",0,K12)</f>
        <v>0</v>
      </c>
      <c r="M12" s="61">
        <f>COUNTIF(F12:J12,"&gt;0")</f>
        <v>0</v>
      </c>
      <c r="N12" s="66"/>
      <c r="O12" s="67"/>
    </row>
    <row r="13" spans="1:53" ht="13.8" x14ac:dyDescent="0.25">
      <c r="A13" s="29"/>
      <c r="B13" s="30"/>
      <c r="C13" s="31"/>
      <c r="D13" s="31"/>
      <c r="E13" s="36"/>
      <c r="F13" s="17">
        <f>IF(OR($E12="M",$E12="W"),IF($D13="u60",F12*0.035*IF(OR(AND(F12&lt;100, $E12="W"), AND(F12&lt;400,$E12="M")),0,1),IF($D13="60-69",F12*0.025*IF(OR(AND(F12&lt;100, $E12="W"), AND(F12&lt;400,$E12="M")),0,1),IF($D13="70+",F12*0*IF(OR(AND(F12&lt;100, $E12="W"), AND(F12&lt;400,$E12="M")),0,1),F12*0.035*IF(OR(AND(F12&lt;100, $E12="W"), AND(F12&lt;400,$E12="M")),0,1)))),0)</f>
        <v>0</v>
      </c>
      <c r="G13" s="17">
        <f>IF(OR($E12="M",$E12="W"),IF($D13="u60",G12*0.035*IF(OR(AND(G12&lt;100, $E12="W"), AND(G12&lt;400,$E12="M")),0,1),IF($D13="60-69",G12*0.025*IF(OR(AND(G12&lt;100, $E12="W"), AND(G12&lt;400,$E12="M")),0,1),IF($D13="70+",G12*0*IF(OR(AND(G12&lt;100, $E12="W"), AND(G12&lt;400,$E12="M")),0,1),G12*0.035*IF(OR(AND(G12&lt;100, $E12="W"), AND(G12&lt;400,$E12="M")),0,1)))),0)</f>
        <v>0</v>
      </c>
      <c r="H13" s="17">
        <f>IF(OR($E12="M",$E12="W"),IF($D13="u60",H12*0.035*IF(OR(AND(H12&lt;100, $E12="W"), AND(H12&lt;400,$E12="M")),0,1),IF($D13="60-69",H12*0.025*IF(OR(AND(H12&lt;100, $E12="W"), AND(H12&lt;400,$E12="M")),0,1),IF($D13="70+",H12*0*IF(OR(AND(H12&lt;100, $E12="W"), AND(H12&lt;400,$E12="M")),0,1),H12*0.035*IF(OR(AND(H12&lt;100, $E12="W"), AND(H12&lt;400,$E12="M")),0,1)))),0)</f>
        <v>0</v>
      </c>
      <c r="I13" s="17">
        <f>IF(OR($E12="M",$E12="W"),IF($D13="u60",I12*0.035*IF(OR(AND(I12&lt;100, $E12="W"), AND(I12&lt;400,$E12="M")),0,1),IF($D13="60-69",I12*0.025*IF(OR(AND(I12&lt;100, $E12="W"), AND(I12&lt;400,$E12="M")),0,1),IF($D13="70+",I12*0*IF(OR(AND(I12&lt;100, $E12="W"), AND(I12&lt;400,$E12="M")),0,1),I12*0.035*IF(OR(AND(I12&lt;100, $E12="W"), AND(I12&lt;400,$E12="M")),0,1)))),0)</f>
        <v>0</v>
      </c>
      <c r="J13" s="17">
        <f>IF(OR($E12="M",$E12="W"),IF($D13="u60",J12*0.035*IF(OR(AND(J12&lt;100, $E12="W"), AND(J12&lt;400,$E12="M")),0,1),IF($D13="60-69",J12*0.025*IF(OR(AND(J12&lt;100, $E12="W"), AND(J12&lt;400,$E12="M")),0,1),IF($D13="70+",J12*0*IF(OR(AND(J12&lt;100, $E12="W"), AND(J12&lt;400,$E12="M")),0,1),J12*0.035*IF(OR(AND(J12&lt;100, $E12="W"), AND(J12&lt;400,$E12="M")),0,1)))),0)</f>
        <v>0</v>
      </c>
      <c r="K13" s="17">
        <f t="shared" si="0"/>
        <v>0</v>
      </c>
      <c r="L13" s="17"/>
      <c r="M13" s="62"/>
      <c r="N13" s="68"/>
      <c r="O13" s="69"/>
    </row>
    <row r="14" spans="1:53" ht="14.4" thickBot="1" x14ac:dyDescent="0.3">
      <c r="A14" s="18"/>
      <c r="B14" s="19"/>
      <c r="C14" s="20"/>
      <c r="D14" s="20"/>
      <c r="E14" s="36"/>
      <c r="F14" s="21">
        <f>IF(OR($E12="M",$E12="W"),IF($D13="u60",F12*IF(OR(AND(F12&lt;100, $E12="W"), AND(F12&lt;400,$E12="M")),0.07,0.035),IF($D13="60-69",F12*0.025*IF(OR(AND(F12&lt;100, $E12="W"), AND(F12&lt;400,$E12="M")),1,0),IF($D13="70+",F12*0,F12*IF(OR(AND(F12&lt;100, $E12="W"), AND(F12&lt;400,$E12="M")),0.07,0.035)))),0)</f>
        <v>0</v>
      </c>
      <c r="G14" s="21">
        <f>IF(OR($E12="M",$E12="W"),IF($D13="u60",G12*IF(OR(AND(G12&lt;100, $E12="W"), AND(G12&lt;400,$E12="M")),0.07,0.035),IF($D13="60-69",G12*0.025*IF(OR(AND(G12&lt;100, $E12="W"), AND(G12&lt;400,$E12="M")),1,0),IF($D13="70+",G12*0,G12*IF(OR(AND(G12&lt;100, $E12="W"), AND(G12&lt;400,$E12="M")),0.07,0.035)))),0)</f>
        <v>0</v>
      </c>
      <c r="H14" s="21">
        <f>IF(OR($E12="M",$E12="W"),IF($D13="u60",H12*IF(OR(AND(H12&lt;100, $E12="W"), AND(H12&lt;400,$E12="M")),0.07,0.035),IF($D13="60-69",H12*0.025*IF(OR(AND(H12&lt;100, $E12="W"), AND(H12&lt;400,$E12="M")),1,0),IF($D13="70+",H12*0,H12*IF(OR(AND(H12&lt;100, $E12="W"), AND(H12&lt;400,$E12="M")),0.07,0.035)))),0)</f>
        <v>0</v>
      </c>
      <c r="I14" s="21">
        <f>IF(OR($E12="M",$E12="W"),IF($D13="u60",I12*IF(OR(AND(I12&lt;100, $E12="W"), AND(I12&lt;400,$E12="M")),0.07,0.035),IF($D13="60-69",I12*0.025*IF(OR(AND(I12&lt;100, $E12="W"), AND(I12&lt;400,$E12="M")),1,0),IF($D13="70+",I12*0,I12*IF(OR(AND(I12&lt;100, $E12="W"), AND(I12&lt;400,$E12="M")),0.07,0.035)))),0)</f>
        <v>0</v>
      </c>
      <c r="J14" s="21">
        <f>IF(OR($E12="M",$E12="W"),IF($D13="u60",J12*IF(OR(AND(J12&lt;100, $E12="W"), AND(J12&lt;400,$E12="M")),0.07,0.035),IF($D13="60-69",J12*0.025*IF(OR(AND(J12&lt;100, $E12="W"), AND(J12&lt;400,$E12="M")),1,0),IF($D13="70+",J12*0,J12*IF(OR(AND(J12&lt;100, $E12="W"), AND(J12&lt;400,$E12="M")),0.07,0.035)))),0)</f>
        <v>0</v>
      </c>
      <c r="K14" s="21">
        <f t="shared" si="0"/>
        <v>0</v>
      </c>
      <c r="L14" s="21">
        <f>SUM(K13:K14)</f>
        <v>0</v>
      </c>
      <c r="M14" s="63"/>
      <c r="N14" s="70"/>
      <c r="O14" s="71"/>
    </row>
    <row r="15" spans="1:53" ht="14.4" thickTop="1" x14ac:dyDescent="0.25">
      <c r="A15" s="14"/>
      <c r="B15" s="15"/>
      <c r="C15" s="16"/>
      <c r="D15" s="16"/>
      <c r="E15" s="36" t="s">
        <v>21</v>
      </c>
      <c r="F15" s="37"/>
      <c r="G15" s="37"/>
      <c r="H15" s="37"/>
      <c r="I15" s="37"/>
      <c r="J15" s="37"/>
      <c r="K15" s="17">
        <f t="shared" si="0"/>
        <v>0</v>
      </c>
      <c r="L15" s="17">
        <f>IF(D16="70+",0,K15)</f>
        <v>0</v>
      </c>
      <c r="M15" s="61">
        <f>COUNTIF(F15:J15,"&gt;0")</f>
        <v>0</v>
      </c>
      <c r="N15" s="66"/>
      <c r="O15" s="67"/>
    </row>
    <row r="16" spans="1:53" ht="13.8" x14ac:dyDescent="0.25">
      <c r="A16" s="29"/>
      <c r="B16" s="30"/>
      <c r="C16" s="31"/>
      <c r="D16" s="31"/>
      <c r="E16" s="36"/>
      <c r="F16" s="17">
        <f>IF(OR($E15="M",$E15="W"),IF($D16="u60",F15*0.035*IF(OR(AND(F15&lt;100, $E15="W"), AND(F15&lt;400,$E15="M")),0,1),IF($D16="60-69",F15*0.025*IF(OR(AND(F15&lt;100, $E15="W"), AND(F15&lt;400,$E15="M")),0,1),IF($D16="70+",F15*0*IF(OR(AND(F15&lt;100, $E15="W"), AND(F15&lt;400,$E15="M")),0,1),F15*0.035*IF(OR(AND(F15&lt;100, $E15="W"), AND(F15&lt;400,$E15="M")),0,1)))),0)</f>
        <v>0</v>
      </c>
      <c r="G16" s="17">
        <f>IF(OR($E15="M",$E15="W"),IF($D16="u60",G15*0.035*IF(OR(AND(G15&lt;100, $E15="W"), AND(G15&lt;400,$E15="M")),0,1),IF($D16="60-69",G15*0.025*IF(OR(AND(G15&lt;100, $E15="W"), AND(G15&lt;400,$E15="M")),0,1),IF($D16="70+",G15*0*IF(OR(AND(G15&lt;100, $E15="W"), AND(G15&lt;400,$E15="M")),0,1),G15*0.035*IF(OR(AND(G15&lt;100, $E15="W"), AND(G15&lt;400,$E15="M")),0,1)))),0)</f>
        <v>0</v>
      </c>
      <c r="H16" s="17">
        <f>IF(OR($E15="M",$E15="W"),IF($D16="u60",H15*0.035*IF(OR(AND(H15&lt;100, $E15="W"), AND(H15&lt;400,$E15="M")),0,1),IF($D16="60-69",H15*0.025*IF(OR(AND(H15&lt;100, $E15="W"), AND(H15&lt;400,$E15="M")),0,1),IF($D16="70+",H15*0*IF(OR(AND(H15&lt;100, $E15="W"), AND(H15&lt;400,$E15="M")),0,1),H15*0.035*IF(OR(AND(H15&lt;100, $E15="W"), AND(H15&lt;400,$E15="M")),0,1)))),0)</f>
        <v>0</v>
      </c>
      <c r="I16" s="17">
        <f>IF(OR($E15="M",$E15="W"),IF($D16="u60",I15*0.035*IF(OR(AND(I15&lt;100, $E15="W"), AND(I15&lt;400,$E15="M")),0,1),IF($D16="60-69",I15*0.025*IF(OR(AND(I15&lt;100, $E15="W"), AND(I15&lt;400,$E15="M")),0,1),IF($D16="70+",I15*0*IF(OR(AND(I15&lt;100, $E15="W"), AND(I15&lt;400,$E15="M")),0,1),I15*0.035*IF(OR(AND(I15&lt;100, $E15="W"), AND(I15&lt;400,$E15="M")),0,1)))),0)</f>
        <v>0</v>
      </c>
      <c r="J16" s="17">
        <f>IF(OR($E15="M",$E15="W"),IF($D16="u60",J15*0.035*IF(OR(AND(J15&lt;100, $E15="W"), AND(J15&lt;400,$E15="M")),0,1),IF($D16="60-69",J15*0.025*IF(OR(AND(J15&lt;100, $E15="W"), AND(J15&lt;400,$E15="M")),0,1),IF($D16="70+",J15*0*IF(OR(AND(J15&lt;100, $E15="W"), AND(J15&lt;400,$E15="M")),0,1),J15*0.035*IF(OR(AND(J15&lt;100, $E15="W"), AND(J15&lt;400,$E15="M")),0,1)))),0)</f>
        <v>0</v>
      </c>
      <c r="K16" s="17">
        <f t="shared" si="0"/>
        <v>0</v>
      </c>
      <c r="L16" s="17"/>
      <c r="M16" s="62"/>
      <c r="N16" s="68"/>
      <c r="O16" s="69"/>
    </row>
    <row r="17" spans="1:15" ht="14.4" thickBot="1" x14ac:dyDescent="0.3">
      <c r="A17" s="18"/>
      <c r="B17" s="19"/>
      <c r="C17" s="20"/>
      <c r="D17" s="20"/>
      <c r="E17" s="36"/>
      <c r="F17" s="21">
        <f>IF(OR($E15="M",$E15="W"),IF($D16="u60",F15*IF(OR(AND(F15&lt;100, $E15="W"), AND(F15&lt;400,$E15="M")),0.07,0.035),IF($D16="60-69",F15*0.025*IF(OR(AND(F15&lt;100, $E15="W"), AND(F15&lt;400,$E15="M")),1,0),IF($D16="70+",F15*0,F15*IF(OR(AND(F15&lt;100, $E15="W"), AND(F15&lt;400,$E15="M")),0.07,0.035)))),0)</f>
        <v>0</v>
      </c>
      <c r="G17" s="21">
        <f>IF(OR($E15="M",$E15="W"),IF($D16="u60",G15*IF(OR(AND(G15&lt;100, $E15="W"), AND(G15&lt;400,$E15="M")),0.07,0.035),IF($D16="60-69",G15*0.025*IF(OR(AND(G15&lt;100, $E15="W"), AND(G15&lt;400,$E15="M")),1,0),IF($D16="70+",G15*0,G15*IF(OR(AND(G15&lt;100, $E15="W"), AND(G15&lt;400,$E15="M")),0.07,0.035)))),0)</f>
        <v>0</v>
      </c>
      <c r="H17" s="21">
        <f>IF(OR($E15="M",$E15="W"),IF($D16="u60",H15*IF(OR(AND(H15&lt;100, $E15="W"), AND(H15&lt;400,$E15="M")),0.07,0.035),IF($D16="60-69",H15*0.025*IF(OR(AND(H15&lt;100, $E15="W"), AND(H15&lt;400,$E15="M")),1,0),IF($D16="70+",H15*0,H15*IF(OR(AND(H15&lt;100, $E15="W"), AND(H15&lt;400,$E15="M")),0.07,0.035)))),0)</f>
        <v>0</v>
      </c>
      <c r="I17" s="21">
        <f>IF(OR($E15="M",$E15="W"),IF($D16="u60",I15*IF(OR(AND(I15&lt;100, $E15="W"), AND(I15&lt;400,$E15="M")),0.07,0.035),IF($D16="60-69",I15*0.025*IF(OR(AND(I15&lt;100, $E15="W"), AND(I15&lt;400,$E15="M")),1,0),IF($D16="70+",I15*0,I15*IF(OR(AND(I15&lt;100, $E15="W"), AND(I15&lt;400,$E15="M")),0.07,0.035)))),0)</f>
        <v>0</v>
      </c>
      <c r="J17" s="21">
        <f>IF(OR($E15="M",$E15="W"),IF($D16="u60",J15*IF(OR(AND(J15&lt;100, $E15="W"), AND(J15&lt;400,$E15="M")),0.07,0.035),IF($D16="60-69",J15*0.025*IF(OR(AND(J15&lt;100, $E15="W"), AND(J15&lt;400,$E15="M")),1,0),IF($D16="70+",J15*0,J15*IF(OR(AND(J15&lt;100, $E15="W"), AND(J15&lt;400,$E15="M")),0.07,0.035)))),0)</f>
        <v>0</v>
      </c>
      <c r="K17" s="21">
        <f t="shared" si="0"/>
        <v>0</v>
      </c>
      <c r="L17" s="21">
        <f>SUM(K16:K17)</f>
        <v>0</v>
      </c>
      <c r="M17" s="63"/>
      <c r="N17" s="70"/>
      <c r="O17" s="71"/>
    </row>
    <row r="18" spans="1:15" ht="14.4" thickTop="1" x14ac:dyDescent="0.25">
      <c r="A18" s="14"/>
      <c r="B18" s="15"/>
      <c r="C18" s="16"/>
      <c r="D18" s="16"/>
      <c r="E18" s="36" t="s">
        <v>21</v>
      </c>
      <c r="F18" s="37"/>
      <c r="G18" s="37"/>
      <c r="H18" s="37"/>
      <c r="I18" s="37"/>
      <c r="J18" s="37"/>
      <c r="K18" s="17">
        <f t="shared" si="0"/>
        <v>0</v>
      </c>
      <c r="L18" s="17">
        <f>IF(D19="70+",0,K18)</f>
        <v>0</v>
      </c>
      <c r="M18" s="61">
        <f>COUNTIF(F18:J18,"&gt;0")</f>
        <v>0</v>
      </c>
      <c r="N18" s="66"/>
      <c r="O18" s="67"/>
    </row>
    <row r="19" spans="1:15" ht="13.8" x14ac:dyDescent="0.25">
      <c r="A19" s="29"/>
      <c r="B19" s="30"/>
      <c r="C19" s="31"/>
      <c r="D19" s="31"/>
      <c r="E19" s="36"/>
      <c r="F19" s="17">
        <f>IF(OR($E18="M",$E18="W"),IF($D19="u60",F18*0.035*IF(OR(AND(F18&lt;100, $E18="W"), AND(F18&lt;400,$E18="M")),0,1),IF($D19="60-69",F18*0.025*IF(OR(AND(F18&lt;100, $E18="W"), AND(F18&lt;400,$E18="M")),0,1),IF($D19="70+",F18*0*IF(OR(AND(F18&lt;100, $E18="W"), AND(F18&lt;400,$E18="M")),0,1),F18*0.035*IF(OR(AND(F18&lt;100, $E18="W"), AND(F18&lt;400,$E18="M")),0,1)))),0)</f>
        <v>0</v>
      </c>
      <c r="G19" s="17">
        <f>IF(OR($E18="M",$E18="W"),IF($D19="u60",G18*0.035*IF(OR(AND(G18&lt;100, $E18="W"), AND(G18&lt;400,$E18="M")),0,1),IF($D19="60-69",G18*0.025*IF(OR(AND(G18&lt;100, $E18="W"), AND(G18&lt;400,$E18="M")),0,1),IF($D19="70+",G18*0*IF(OR(AND(G18&lt;100, $E18="W"), AND(G18&lt;400,$E18="M")),0,1),G18*0.035*IF(OR(AND(G18&lt;100, $E18="W"), AND(G18&lt;400,$E18="M")),0,1)))),0)</f>
        <v>0</v>
      </c>
      <c r="H19" s="17">
        <f>IF(OR($E18="M",$E18="W"),IF($D19="u60",H18*0.035*IF(OR(AND(H18&lt;100, $E18="W"), AND(H18&lt;400,$E18="M")),0,1),IF($D19="60-69",H18*0.025*IF(OR(AND(H18&lt;100, $E18="W"), AND(H18&lt;400,$E18="M")),0,1),IF($D19="70+",H18*0*IF(OR(AND(H18&lt;100, $E18="W"), AND(H18&lt;400,$E18="M")),0,1),H18*0.035*IF(OR(AND(H18&lt;100, $E18="W"), AND(H18&lt;400,$E18="M")),0,1)))),0)</f>
        <v>0</v>
      </c>
      <c r="I19" s="17">
        <f>IF(OR($E18="M",$E18="W"),IF($D19="u60",I18*0.035*IF(OR(AND(I18&lt;100, $E18="W"), AND(I18&lt;400,$E18="M")),0,1),IF($D19="60-69",I18*0.025*IF(OR(AND(I18&lt;100, $E18="W"), AND(I18&lt;400,$E18="M")),0,1),IF($D19="70+",I18*0*IF(OR(AND(I18&lt;100, $E18="W"), AND(I18&lt;400,$E18="M")),0,1),I18*0.035*IF(OR(AND(I18&lt;100, $E18="W"), AND(I18&lt;400,$E18="M")),0,1)))),0)</f>
        <v>0</v>
      </c>
      <c r="J19" s="17">
        <f>IF(OR($E18="M",$E18="W"),IF($D19="u60",J18*0.035*IF(OR(AND(J18&lt;100, $E18="W"), AND(J18&lt;400,$E18="M")),0,1),IF($D19="60-69",J18*0.025*IF(OR(AND(J18&lt;100, $E18="W"), AND(J18&lt;400,$E18="M")),0,1),IF($D19="70+",J18*0*IF(OR(AND(J18&lt;100, $E18="W"), AND(J18&lt;400,$E18="M")),0,1),J18*0.035*IF(OR(AND(J18&lt;100, $E18="W"), AND(J18&lt;400,$E18="M")),0,1)))),0)</f>
        <v>0</v>
      </c>
      <c r="K19" s="17">
        <f t="shared" si="0"/>
        <v>0</v>
      </c>
      <c r="L19" s="17"/>
      <c r="M19" s="62"/>
      <c r="N19" s="68"/>
      <c r="O19" s="69"/>
    </row>
    <row r="20" spans="1:15" ht="14.4" thickBot="1" x14ac:dyDescent="0.3">
      <c r="A20" s="18"/>
      <c r="B20" s="19"/>
      <c r="C20" s="20"/>
      <c r="D20" s="20"/>
      <c r="E20" s="36"/>
      <c r="F20" s="21">
        <f>IF(OR($E18="M",$E18="W"),IF($D19="u60",F18*IF(OR(AND(F18&lt;100, $E18="W"), AND(F18&lt;400,$E18="M")),0.07,0.035),IF($D19="60-69",F18*0.025*IF(OR(AND(F18&lt;100, $E18="W"), AND(F18&lt;400,$E18="M")),1,0),IF($D19="70+",F18*0,F18*IF(OR(AND(F18&lt;100, $E18="W"), AND(F18&lt;400,$E18="M")),0.07,0.035)))),0)</f>
        <v>0</v>
      </c>
      <c r="G20" s="21">
        <f>IF(OR($E18="M",$E18="W"),IF($D19="u60",G18*IF(OR(AND(G18&lt;100, $E18="W"), AND(G18&lt;400,$E18="M")),0.07,0.035),IF($D19="60-69",G18*0.025*IF(OR(AND(G18&lt;100, $E18="W"), AND(G18&lt;400,$E18="M")),1,0),IF($D19="70+",G18*0,G18*IF(OR(AND(G18&lt;100, $E18="W"), AND(G18&lt;400,$E18="M")),0.07,0.035)))),0)</f>
        <v>0</v>
      </c>
      <c r="H20" s="21">
        <f>IF(OR($E18="M",$E18="W"),IF($D19="u60",H18*IF(OR(AND(H18&lt;100, $E18="W"), AND(H18&lt;400,$E18="M")),0.07,0.035),IF($D19="60-69",H18*0.025*IF(OR(AND(H18&lt;100, $E18="W"), AND(H18&lt;400,$E18="M")),1,0),IF($D19="70+",H18*0,H18*IF(OR(AND(H18&lt;100, $E18="W"), AND(H18&lt;400,$E18="M")),0.07,0.035)))),0)</f>
        <v>0</v>
      </c>
      <c r="I20" s="21">
        <f>IF(OR($E18="M",$E18="W"),IF($D19="u60",I18*IF(OR(AND(I18&lt;100, $E18="W"), AND(I18&lt;400,$E18="M")),0.07,0.035),IF($D19="60-69",I18*0.025*IF(OR(AND(I18&lt;100, $E18="W"), AND(I18&lt;400,$E18="M")),1,0),IF($D19="70+",I18*0,I18*IF(OR(AND(I18&lt;100, $E18="W"), AND(I18&lt;400,$E18="M")),0.07,0.035)))),0)</f>
        <v>0</v>
      </c>
      <c r="J20" s="21">
        <f>IF(OR($E18="M",$E18="W"),IF($D19="u60",J18*IF(OR(AND(J18&lt;100, $E18="W"), AND(J18&lt;400,$E18="M")),0.07,0.035),IF($D19="60-69",J18*0.025*IF(OR(AND(J18&lt;100, $E18="W"), AND(J18&lt;400,$E18="M")),1,0),IF($D19="70+",J18*0,J18*IF(OR(AND(J18&lt;100, $E18="W"), AND(J18&lt;400,$E18="M")),0.07,0.035)))),0)</f>
        <v>0</v>
      </c>
      <c r="K20" s="21">
        <f t="shared" si="0"/>
        <v>0</v>
      </c>
      <c r="L20" s="21">
        <f>SUM(K19:K20)</f>
        <v>0</v>
      </c>
      <c r="M20" s="63"/>
      <c r="N20" s="70"/>
      <c r="O20" s="71"/>
    </row>
    <row r="21" spans="1:15" ht="14.4" thickTop="1" x14ac:dyDescent="0.25">
      <c r="A21" s="14"/>
      <c r="B21" s="15"/>
      <c r="C21" s="16"/>
      <c r="D21" s="16"/>
      <c r="E21" s="36" t="s">
        <v>21</v>
      </c>
      <c r="F21" s="37"/>
      <c r="G21" s="37"/>
      <c r="H21" s="37"/>
      <c r="I21" s="37"/>
      <c r="J21" s="37"/>
      <c r="K21" s="17">
        <f t="shared" si="0"/>
        <v>0</v>
      </c>
      <c r="L21" s="17">
        <f>IF(D22="70+",0,K21)</f>
        <v>0</v>
      </c>
      <c r="M21" s="61">
        <f>COUNTIF(F21:J21,"&gt;0")</f>
        <v>0</v>
      </c>
      <c r="N21" s="66"/>
      <c r="O21" s="67"/>
    </row>
    <row r="22" spans="1:15" ht="13.8" x14ac:dyDescent="0.25">
      <c r="A22" s="29"/>
      <c r="B22" s="30"/>
      <c r="C22" s="31"/>
      <c r="D22" s="31"/>
      <c r="E22" s="36"/>
      <c r="F22" s="17">
        <f>IF(OR($E21="M",$E21="W"),IF($D22="u60",F21*0.035*IF(OR(AND(F21&lt;100, $E21="W"), AND(F21&lt;400,$E21="M")),0,1),IF($D22="60-69",F21*0.025*IF(OR(AND(F21&lt;100, $E21="W"), AND(F21&lt;400,$E21="M")),0,1),IF($D22="70+",F21*0*IF(OR(AND(F21&lt;100, $E21="W"), AND(F21&lt;400,$E21="M")),0,1),F21*0.035*IF(OR(AND(F21&lt;100, $E21="W"), AND(F21&lt;400,$E21="M")),0,1)))),0)</f>
        <v>0</v>
      </c>
      <c r="G22" s="17">
        <f>IF(OR($E21="M",$E21="W"),IF($D22="u60",G21*0.035*IF(OR(AND(G21&lt;100, $E21="W"), AND(G21&lt;400,$E21="M")),0,1),IF($D22="60-69",G21*0.025*IF(OR(AND(G21&lt;100, $E21="W"), AND(G21&lt;400,$E21="M")),0,1),IF($D22="70+",G21*0*IF(OR(AND(G21&lt;100, $E21="W"), AND(G21&lt;400,$E21="M")),0,1),G21*0.035*IF(OR(AND(G21&lt;100, $E21="W"), AND(G21&lt;400,$E21="M")),0,1)))),0)</f>
        <v>0</v>
      </c>
      <c r="H22" s="17">
        <f>IF(OR($E21="M",$E21="W"),IF($D22="u60",H21*0.035*IF(OR(AND(H21&lt;100, $E21="W"), AND(H21&lt;400,$E21="M")),0,1),IF($D22="60-69",H21*0.025*IF(OR(AND(H21&lt;100, $E21="W"), AND(H21&lt;400,$E21="M")),0,1),IF($D22="70+",H21*0*IF(OR(AND(H21&lt;100, $E21="W"), AND(H21&lt;400,$E21="M")),0,1),H21*0.035*IF(OR(AND(H21&lt;100, $E21="W"), AND(H21&lt;400,$E21="M")),0,1)))),0)</f>
        <v>0</v>
      </c>
      <c r="I22" s="17">
        <f>IF(OR($E21="M",$E21="W"),IF($D22="u60",I21*0.035*IF(OR(AND(I21&lt;100, $E21="W"), AND(I21&lt;400,$E21="M")),0,1),IF($D22="60-69",I21*0.025*IF(OR(AND(I21&lt;100, $E21="W"), AND(I21&lt;400,$E21="M")),0,1),IF($D22="70+",I21*0*IF(OR(AND(I21&lt;100, $E21="W"), AND(I21&lt;400,$E21="M")),0,1),I21*0.035*IF(OR(AND(I21&lt;100, $E21="W"), AND(I21&lt;400,$E21="M")),0,1)))),0)</f>
        <v>0</v>
      </c>
      <c r="J22" s="17">
        <f>IF(OR($E21="M",$E21="W"),IF($D22="u60",J21*0.035*IF(OR(AND(J21&lt;100, $E21="W"), AND(J21&lt;400,$E21="M")),0,1),IF($D22="60-69",J21*0.025*IF(OR(AND(J21&lt;100, $E21="W"), AND(J21&lt;400,$E21="M")),0,1),IF($D22="70+",J21*0*IF(OR(AND(J21&lt;100, $E21="W"), AND(J21&lt;400,$E21="M")),0,1),J21*0.035*IF(OR(AND(J21&lt;100, $E21="W"), AND(J21&lt;400,$E21="M")),0,1)))),0)</f>
        <v>0</v>
      </c>
      <c r="K22" s="17">
        <f t="shared" si="0"/>
        <v>0</v>
      </c>
      <c r="L22" s="17"/>
      <c r="M22" s="62"/>
      <c r="N22" s="68"/>
      <c r="O22" s="69"/>
    </row>
    <row r="23" spans="1:15" ht="14.4" thickBot="1" x14ac:dyDescent="0.3">
      <c r="A23" s="18"/>
      <c r="B23" s="19"/>
      <c r="C23" s="20"/>
      <c r="D23" s="20"/>
      <c r="E23" s="36"/>
      <c r="F23" s="21">
        <f>IF(OR($E21="M",$E21="W"),IF($D22="u60",F21*IF(OR(AND(F21&lt;100, $E21="W"), AND(F21&lt;400,$E21="M")),0.07,0.035),IF($D22="60-69",F21*0.025*IF(OR(AND(F21&lt;100, $E21="W"), AND(F21&lt;400,$E21="M")),1,0),IF($D22="70+",F21*0,F21*IF(OR(AND(F21&lt;100, $E21="W"), AND(F21&lt;400,$E21="M")),0.07,0.035)))),0)</f>
        <v>0</v>
      </c>
      <c r="G23" s="21">
        <f>IF(OR($E21="M",$E21="W"),IF($D22="u60",G21*IF(OR(AND(G21&lt;100, $E21="W"), AND(G21&lt;400,$E21="M")),0.07,0.035),IF($D22="60-69",G21*0.025*IF(OR(AND(G21&lt;100, $E21="W"), AND(G21&lt;400,$E21="M")),1,0),IF($D22="70+",G21*0,G21*IF(OR(AND(G21&lt;100, $E21="W"), AND(G21&lt;400,$E21="M")),0.07,0.035)))),0)</f>
        <v>0</v>
      </c>
      <c r="H23" s="21">
        <f>IF(OR($E21="M",$E21="W"),IF($D22="u60",H21*IF(OR(AND(H21&lt;100, $E21="W"), AND(H21&lt;400,$E21="M")),0.07,0.035),IF($D22="60-69",H21*0.025*IF(OR(AND(H21&lt;100, $E21="W"), AND(H21&lt;400,$E21="M")),1,0),IF($D22="70+",H21*0,H21*IF(OR(AND(H21&lt;100, $E21="W"), AND(H21&lt;400,$E21="M")),0.07,0.035)))),0)</f>
        <v>0</v>
      </c>
      <c r="I23" s="21">
        <f>IF(OR($E21="M",$E21="W"),IF($D22="u60",I21*IF(OR(AND(I21&lt;100, $E21="W"), AND(I21&lt;400,$E21="M")),0.07,0.035),IF($D22="60-69",I21*0.025*IF(OR(AND(I21&lt;100, $E21="W"), AND(I21&lt;400,$E21="M")),1,0),IF($D22="70+",I21*0,I21*IF(OR(AND(I21&lt;100, $E21="W"), AND(I21&lt;400,$E21="M")),0.07,0.035)))),0)</f>
        <v>0</v>
      </c>
      <c r="J23" s="21">
        <f>IF(OR($E21="M",$E21="W"),IF($D22="u60",J21*IF(OR(AND(J21&lt;100, $E21="W"), AND(J21&lt;400,$E21="M")),0.07,0.035),IF($D22="60-69",J21*0.025*IF(OR(AND(J21&lt;100, $E21="W"), AND(J21&lt;400,$E21="M")),1,0),IF($D22="70+",J21*0,J21*IF(OR(AND(J21&lt;100, $E21="W"), AND(J21&lt;400,$E21="M")),0.07,0.035)))),0)</f>
        <v>0</v>
      </c>
      <c r="K23" s="21">
        <f t="shared" si="0"/>
        <v>0</v>
      </c>
      <c r="L23" s="21">
        <f>SUM(K22:K23)</f>
        <v>0</v>
      </c>
      <c r="M23" s="63"/>
      <c r="N23" s="70"/>
      <c r="O23" s="71"/>
    </row>
    <row r="24" spans="1:15" ht="14.4" thickTop="1" x14ac:dyDescent="0.25">
      <c r="A24" s="14"/>
      <c r="B24" s="15"/>
      <c r="C24" s="16"/>
      <c r="D24" s="16"/>
      <c r="E24" s="36" t="s">
        <v>21</v>
      </c>
      <c r="F24" s="37"/>
      <c r="G24" s="37"/>
      <c r="H24" s="37"/>
      <c r="I24" s="37"/>
      <c r="J24" s="37"/>
      <c r="K24" s="17">
        <f t="shared" si="0"/>
        <v>0</v>
      </c>
      <c r="L24" s="17">
        <f>IF(D25="70+",0,K24)</f>
        <v>0</v>
      </c>
      <c r="M24" s="61">
        <f>COUNTIF(F24:J24,"&gt;0")</f>
        <v>0</v>
      </c>
      <c r="N24" s="66"/>
      <c r="O24" s="67"/>
    </row>
    <row r="25" spans="1:15" ht="13.8" x14ac:dyDescent="0.25">
      <c r="A25" s="29"/>
      <c r="B25" s="30"/>
      <c r="C25" s="31"/>
      <c r="D25" s="31"/>
      <c r="E25" s="36"/>
      <c r="F25" s="17">
        <f>IF(OR($E24="M",$E24="W"),IF($D25="u60",F24*0.035*IF(OR(AND(F24&lt;100, $E24="W"), AND(F24&lt;400,$E24="M")),0,1),IF($D25="60-69",F24*0.025*IF(OR(AND(F24&lt;100, $E24="W"), AND(F24&lt;400,$E24="M")),0,1),IF($D25="70+",F24*0*IF(OR(AND(F24&lt;100, $E24="W"), AND(F24&lt;400,$E24="M")),0,1),F24*0.035*IF(OR(AND(F24&lt;100, $E24="W"), AND(F24&lt;400,$E24="M")),0,1)))),0)</f>
        <v>0</v>
      </c>
      <c r="G25" s="17">
        <f>IF(OR($E24="M",$E24="W"),IF($D25="u60",G24*0.035*IF(OR(AND(G24&lt;100, $E24="W"), AND(G24&lt;400,$E24="M")),0,1),IF($D25="60-69",G24*0.025*IF(OR(AND(G24&lt;100, $E24="W"), AND(G24&lt;400,$E24="M")),0,1),IF($D25="70+",G24*0*IF(OR(AND(G24&lt;100, $E24="W"), AND(G24&lt;400,$E24="M")),0,1),G24*0.035*IF(OR(AND(G24&lt;100, $E24="W"), AND(G24&lt;400,$E24="M")),0,1)))),0)</f>
        <v>0</v>
      </c>
      <c r="H25" s="17">
        <f>IF(OR($E24="M",$E24="W"),IF($D25="u60",H24*0.035*IF(OR(AND(H24&lt;100, $E24="W"), AND(H24&lt;400,$E24="M")),0,1),IF($D25="60-69",H24*0.025*IF(OR(AND(H24&lt;100, $E24="W"), AND(H24&lt;400,$E24="M")),0,1),IF($D25="70+",H24*0*IF(OR(AND(H24&lt;100, $E24="W"), AND(H24&lt;400,$E24="M")),0,1),H24*0.035*IF(OR(AND(H24&lt;100, $E24="W"), AND(H24&lt;400,$E24="M")),0,1)))),0)</f>
        <v>0</v>
      </c>
      <c r="I25" s="17">
        <f>IF(OR($E24="M",$E24="W"),IF($D25="u60",I24*0.035*IF(OR(AND(I24&lt;100, $E24="W"), AND(I24&lt;400,$E24="M")),0,1),IF($D25="60-69",I24*0.025*IF(OR(AND(I24&lt;100, $E24="W"), AND(I24&lt;400,$E24="M")),0,1),IF($D25="70+",I24*0*IF(OR(AND(I24&lt;100, $E24="W"), AND(I24&lt;400,$E24="M")),0,1),I24*0.035*IF(OR(AND(I24&lt;100, $E24="W"), AND(I24&lt;400,$E24="M")),0,1)))),0)</f>
        <v>0</v>
      </c>
      <c r="J25" s="17">
        <f>IF(OR($E24="M",$E24="W"),IF($D25="u60",J24*0.035*IF(OR(AND(J24&lt;100, $E24="W"), AND(J24&lt;400,$E24="M")),0,1),IF($D25="60-69",J24*0.025*IF(OR(AND(J24&lt;100, $E24="W"), AND(J24&lt;400,$E24="M")),0,1),IF($D25="70+",J24*0*IF(OR(AND(J24&lt;100, $E24="W"), AND(J24&lt;400,$E24="M")),0,1),J24*0.035*IF(OR(AND(J24&lt;100, $E24="W"), AND(J24&lt;400,$E24="M")),0,1)))),0)</f>
        <v>0</v>
      </c>
      <c r="K25" s="17">
        <f t="shared" si="0"/>
        <v>0</v>
      </c>
      <c r="L25" s="17"/>
      <c r="M25" s="62"/>
      <c r="N25" s="68"/>
      <c r="O25" s="69"/>
    </row>
    <row r="26" spans="1:15" ht="14.4" thickBot="1" x14ac:dyDescent="0.3">
      <c r="A26" s="18"/>
      <c r="B26" s="19"/>
      <c r="C26" s="20"/>
      <c r="D26" s="20"/>
      <c r="E26" s="36"/>
      <c r="F26" s="21">
        <f>IF(OR($E24="M",$E24="W"),IF($D25="u60",F24*IF(OR(AND(F24&lt;100, $E24="W"), AND(F24&lt;400,$E24="M")),0.07,0.035),IF($D25="60-69",F24*0.025*IF(OR(AND(F24&lt;100, $E24="W"), AND(F24&lt;400,$E24="M")),1,0),IF($D25="70+",F24*0,F24*IF(OR(AND(F24&lt;100, $E24="W"), AND(F24&lt;400,$E24="M")),0.07,0.035)))),0)</f>
        <v>0</v>
      </c>
      <c r="G26" s="21">
        <f>IF(OR($E24="M",$E24="W"),IF($D25="u60",G24*IF(OR(AND(G24&lt;100, $E24="W"), AND(G24&lt;400,$E24="M")),0.07,0.035),IF($D25="60-69",G24*0.025*IF(OR(AND(G24&lt;100, $E24="W"), AND(G24&lt;400,$E24="M")),1,0),IF($D25="70+",G24*0,G24*IF(OR(AND(G24&lt;100, $E24="W"), AND(G24&lt;400,$E24="M")),0.07,0.035)))),0)</f>
        <v>0</v>
      </c>
      <c r="H26" s="21">
        <f>IF(OR($E24="M",$E24="W"),IF($D25="u60",H24*IF(OR(AND(H24&lt;100, $E24="W"), AND(H24&lt;400,$E24="M")),0.07,0.035),IF($D25="60-69",H24*0.025*IF(OR(AND(H24&lt;100, $E24="W"), AND(H24&lt;400,$E24="M")),1,0),IF($D25="70+",H24*0,H24*IF(OR(AND(H24&lt;100, $E24="W"), AND(H24&lt;400,$E24="M")),0.07,0.035)))),0)</f>
        <v>0</v>
      </c>
      <c r="I26" s="21">
        <f>IF(OR($E24="M",$E24="W"),IF($D25="u60",I24*IF(OR(AND(I24&lt;100, $E24="W"), AND(I24&lt;400,$E24="M")),0.07,0.035),IF($D25="60-69",I24*0.025*IF(OR(AND(I24&lt;100, $E24="W"), AND(I24&lt;400,$E24="M")),1,0),IF($D25="70+",I24*0,I24*IF(OR(AND(I24&lt;100, $E24="W"), AND(I24&lt;400,$E24="M")),0.07,0.035)))),0)</f>
        <v>0</v>
      </c>
      <c r="J26" s="21">
        <f>IF(OR($E24="M",$E24="W"),IF($D25="u60",J24*IF(OR(AND(J24&lt;100, $E24="W"), AND(J24&lt;400,$E24="M")),0.07,0.035),IF($D25="60-69",J24*0.025*IF(OR(AND(J24&lt;100, $E24="W"), AND(J24&lt;400,$E24="M")),1,0),IF($D25="70+",J24*0,J24*IF(OR(AND(J24&lt;100, $E24="W"), AND(J24&lt;400,$E24="M")),0.07,0.035)))),0)</f>
        <v>0</v>
      </c>
      <c r="K26" s="21">
        <f t="shared" si="0"/>
        <v>0</v>
      </c>
      <c r="L26" s="21">
        <f>SUM(K25:K26)</f>
        <v>0</v>
      </c>
      <c r="M26" s="63"/>
      <c r="N26" s="70"/>
      <c r="O26" s="71"/>
    </row>
    <row r="27" spans="1:15" ht="14.4" thickTop="1" x14ac:dyDescent="0.25">
      <c r="A27" s="14"/>
      <c r="B27" s="15"/>
      <c r="C27" s="16"/>
      <c r="D27" s="16"/>
      <c r="E27" s="36" t="s">
        <v>21</v>
      </c>
      <c r="F27" s="37"/>
      <c r="G27" s="37"/>
      <c r="H27" s="37"/>
      <c r="I27" s="37"/>
      <c r="J27" s="37"/>
      <c r="K27" s="17">
        <f t="shared" si="0"/>
        <v>0</v>
      </c>
      <c r="L27" s="17">
        <f>IF(D28="70+",0,K27)</f>
        <v>0</v>
      </c>
      <c r="M27" s="61">
        <f>COUNTIF(F27:J27,"&gt;0")</f>
        <v>0</v>
      </c>
      <c r="N27" s="66"/>
      <c r="O27" s="67"/>
    </row>
    <row r="28" spans="1:15" ht="13.8" x14ac:dyDescent="0.25">
      <c r="A28" s="29"/>
      <c r="B28" s="30"/>
      <c r="C28" s="31"/>
      <c r="D28" s="31"/>
      <c r="E28" s="36"/>
      <c r="F28" s="17">
        <f>IF(OR($E27="M",$E27="W"),IF($D28="u60",F27*0.035*IF(OR(AND(F27&lt;100, $E27="W"), AND(F27&lt;400,$E27="M")),0,1),IF($D28="60-69",F27*0.025*IF(OR(AND(F27&lt;100, $E27="W"), AND(F27&lt;400,$E27="M")),0,1),IF($D28="70+",F27*0*IF(OR(AND(F27&lt;100, $E27="W"), AND(F27&lt;400,$E27="M")),0,1),F27*0.035*IF(OR(AND(F27&lt;100, $E27="W"), AND(F27&lt;400,$E27="M")),0,1)))),0)</f>
        <v>0</v>
      </c>
      <c r="G28" s="17">
        <f>IF(OR($E27="M",$E27="W"),IF($D28="u60",G27*0.035*IF(OR(AND(G27&lt;100, $E27="W"), AND(G27&lt;400,$E27="M")),0,1),IF($D28="60-69",G27*0.025*IF(OR(AND(G27&lt;100, $E27="W"), AND(G27&lt;400,$E27="M")),0,1),IF($D28="70+",G27*0*IF(OR(AND(G27&lt;100, $E27="W"), AND(G27&lt;400,$E27="M")),0,1),G27*0.035*IF(OR(AND(G27&lt;100, $E27="W"), AND(G27&lt;400,$E27="M")),0,1)))),0)</f>
        <v>0</v>
      </c>
      <c r="H28" s="17">
        <f>IF(OR($E27="M",$E27="W"),IF($D28="u60",H27*0.035*IF(OR(AND(H27&lt;100, $E27="W"), AND(H27&lt;400,$E27="M")),0,1),IF($D28="60-69",H27*0.025*IF(OR(AND(H27&lt;100, $E27="W"), AND(H27&lt;400,$E27="M")),0,1),IF($D28="70+",H27*0*IF(OR(AND(H27&lt;100, $E27="W"), AND(H27&lt;400,$E27="M")),0,1),H27*0.035*IF(OR(AND(H27&lt;100, $E27="W"), AND(H27&lt;400,$E27="M")),0,1)))),0)</f>
        <v>0</v>
      </c>
      <c r="I28" s="17">
        <f>IF(OR($E27="M",$E27="W"),IF($D28="u60",I27*0.035*IF(OR(AND(I27&lt;100, $E27="W"), AND(I27&lt;400,$E27="M")),0,1),IF($D28="60-69",I27*0.025*IF(OR(AND(I27&lt;100, $E27="W"), AND(I27&lt;400,$E27="M")),0,1),IF($D28="70+",I27*0*IF(OR(AND(I27&lt;100, $E27="W"), AND(I27&lt;400,$E27="M")),0,1),I27*0.035*IF(OR(AND(I27&lt;100, $E27="W"), AND(I27&lt;400,$E27="M")),0,1)))),0)</f>
        <v>0</v>
      </c>
      <c r="J28" s="17">
        <f>IF(OR($E27="M",$E27="W"),IF($D28="u60",J27*0.035*IF(OR(AND(J27&lt;100, $E27="W"), AND(J27&lt;400,$E27="M")),0,1),IF($D28="60-69",J27*0.025*IF(OR(AND(J27&lt;100, $E27="W"), AND(J27&lt;400,$E27="M")),0,1),IF($D28="70+",J27*0*IF(OR(AND(J27&lt;100, $E27="W"), AND(J27&lt;400,$E27="M")),0,1),J27*0.035*IF(OR(AND(J27&lt;100, $E27="W"), AND(J27&lt;400,$E27="M")),0,1)))),0)</f>
        <v>0</v>
      </c>
      <c r="K28" s="17">
        <f t="shared" si="0"/>
        <v>0</v>
      </c>
      <c r="L28" s="17"/>
      <c r="M28" s="62"/>
      <c r="N28" s="68"/>
      <c r="O28" s="69"/>
    </row>
    <row r="29" spans="1:15" ht="14.4" thickBot="1" x14ac:dyDescent="0.3">
      <c r="A29" s="18"/>
      <c r="B29" s="19"/>
      <c r="C29" s="20"/>
      <c r="D29" s="20"/>
      <c r="E29" s="36"/>
      <c r="F29" s="21">
        <f>IF(OR($E27="M",$E27="W"),IF($D28="u60",F27*IF(OR(AND(F27&lt;100, $E27="W"), AND(F27&lt;400,$E27="M")),0.07,0.035),IF($D28="60-69",F27*0.025*IF(OR(AND(F27&lt;100, $E27="W"), AND(F27&lt;400,$E27="M")),1,0),IF($D28="70+",F27*0,F27*IF(OR(AND(F27&lt;100, $E27="W"), AND(F27&lt;400,$E27="M")),0.07,0.035)))),0)</f>
        <v>0</v>
      </c>
      <c r="G29" s="21">
        <f>IF(OR($E27="M",$E27="W"),IF($D28="u60",G27*IF(OR(AND(G27&lt;100, $E27="W"), AND(G27&lt;400,$E27="M")),0.07,0.035),IF($D28="60-69",G27*0.025*IF(OR(AND(G27&lt;100, $E27="W"), AND(G27&lt;400,$E27="M")),1,0),IF($D28="70+",G27*0,G27*IF(OR(AND(G27&lt;100, $E27="W"), AND(G27&lt;400,$E27="M")),0.07,0.035)))),0)</f>
        <v>0</v>
      </c>
      <c r="H29" s="21">
        <f>IF(OR($E27="M",$E27="W"),IF($D28="u60",H27*IF(OR(AND(H27&lt;100, $E27="W"), AND(H27&lt;400,$E27="M")),0.07,0.035),IF($D28="60-69",H27*0.025*IF(OR(AND(H27&lt;100, $E27="W"), AND(H27&lt;400,$E27="M")),1,0),IF($D28="70+",H27*0,H27*IF(OR(AND(H27&lt;100, $E27="W"), AND(H27&lt;400,$E27="M")),0.07,0.035)))),0)</f>
        <v>0</v>
      </c>
      <c r="I29" s="21">
        <f>IF(OR($E27="M",$E27="W"),IF($D28="u60",I27*IF(OR(AND(I27&lt;100, $E27="W"), AND(I27&lt;400,$E27="M")),0.07,0.035),IF($D28="60-69",I27*0.025*IF(OR(AND(I27&lt;100, $E27="W"), AND(I27&lt;400,$E27="M")),1,0),IF($D28="70+",I27*0,I27*IF(OR(AND(I27&lt;100, $E27="W"), AND(I27&lt;400,$E27="M")),0.07,0.035)))),0)</f>
        <v>0</v>
      </c>
      <c r="J29" s="21">
        <f>IF(OR($E27="M",$E27="W"),IF($D28="u60",J27*IF(OR(AND(J27&lt;100, $E27="W"), AND(J27&lt;400,$E27="M")),0.07,0.035),IF($D28="60-69",J27*0.025*IF(OR(AND(J27&lt;100, $E27="W"), AND(J27&lt;400,$E27="M")),1,0),IF($D28="70+",J27*0,J27*IF(OR(AND(J27&lt;100, $E27="W"), AND(J27&lt;400,$E27="M")),0.07,0.035)))),0)</f>
        <v>0</v>
      </c>
      <c r="K29" s="21">
        <f t="shared" si="0"/>
        <v>0</v>
      </c>
      <c r="L29" s="21">
        <f>SUM(K28:K29)</f>
        <v>0</v>
      </c>
      <c r="M29" s="63"/>
      <c r="N29" s="70"/>
      <c r="O29" s="71"/>
    </row>
    <row r="30" spans="1:15" ht="14.4" thickTop="1" x14ac:dyDescent="0.25">
      <c r="A30" s="14"/>
      <c r="B30" s="15"/>
      <c r="C30" s="16"/>
      <c r="D30" s="16"/>
      <c r="E30" s="36" t="s">
        <v>21</v>
      </c>
      <c r="F30" s="37"/>
      <c r="G30" s="37"/>
      <c r="H30" s="37"/>
      <c r="I30" s="37"/>
      <c r="J30" s="37"/>
      <c r="K30" s="17">
        <f t="shared" si="0"/>
        <v>0</v>
      </c>
      <c r="L30" s="17">
        <f>IF(D31="70+",0,K30)</f>
        <v>0</v>
      </c>
      <c r="M30" s="61">
        <f>COUNTIF(F30:J30,"&gt;0")</f>
        <v>0</v>
      </c>
      <c r="N30" s="66"/>
      <c r="O30" s="67"/>
    </row>
    <row r="31" spans="1:15" ht="13.8" x14ac:dyDescent="0.25">
      <c r="A31" s="29"/>
      <c r="B31" s="30"/>
      <c r="C31" s="31"/>
      <c r="D31" s="31"/>
      <c r="E31" s="36"/>
      <c r="F31" s="17">
        <f>IF(OR($E30="M",$E30="W"),IF($D31="u60",F30*0.035*IF(OR(AND(F30&lt;100, $E30="W"), AND(F30&lt;400,$E30="M")),0,1),IF($D31="60-69",F30*0.025*IF(OR(AND(F30&lt;100, $E30="W"), AND(F30&lt;400,$E30="M")),0,1),IF($D31="70+",F30*0*IF(OR(AND(F30&lt;100, $E30="W"), AND(F30&lt;400,$E30="M")),0,1),F30*0.035*IF(OR(AND(F30&lt;100, $E30="W"), AND(F30&lt;400,$E30="M")),0,1)))),0)</f>
        <v>0</v>
      </c>
      <c r="G31" s="17">
        <f>IF(OR($E30="M",$E30="W"),IF($D31="u60",G30*0.035*IF(OR(AND(G30&lt;100, $E30="W"), AND(G30&lt;400,$E30="M")),0,1),IF($D31="60-69",G30*0.025*IF(OR(AND(G30&lt;100, $E30="W"), AND(G30&lt;400,$E30="M")),0,1),IF($D31="70+",G30*0*IF(OR(AND(G30&lt;100, $E30="W"), AND(G30&lt;400,$E30="M")),0,1),G30*0.035*IF(OR(AND(G30&lt;100, $E30="W"), AND(G30&lt;400,$E30="M")),0,1)))),0)</f>
        <v>0</v>
      </c>
      <c r="H31" s="17">
        <f>IF(OR($E30="M",$E30="W"),IF($D31="u60",H30*0.035*IF(OR(AND(H30&lt;100, $E30="W"), AND(H30&lt;400,$E30="M")),0,1),IF($D31="60-69",H30*0.025*IF(OR(AND(H30&lt;100, $E30="W"), AND(H30&lt;400,$E30="M")),0,1),IF($D31="70+",H30*0*IF(OR(AND(H30&lt;100, $E30="W"), AND(H30&lt;400,$E30="M")),0,1),H30*0.035*IF(OR(AND(H30&lt;100, $E30="W"), AND(H30&lt;400,$E30="M")),0,1)))),0)</f>
        <v>0</v>
      </c>
      <c r="I31" s="17">
        <f>IF(OR($E30="M",$E30="W"),IF($D31="u60",I30*0.035*IF(OR(AND(I30&lt;100, $E30="W"), AND(I30&lt;400,$E30="M")),0,1),IF($D31="60-69",I30*0.025*IF(OR(AND(I30&lt;100, $E30="W"), AND(I30&lt;400,$E30="M")),0,1),IF($D31="70+",I30*0*IF(OR(AND(I30&lt;100, $E30="W"), AND(I30&lt;400,$E30="M")),0,1),I30*0.035*IF(OR(AND(I30&lt;100, $E30="W"), AND(I30&lt;400,$E30="M")),0,1)))),0)</f>
        <v>0</v>
      </c>
      <c r="J31" s="17">
        <f>IF(OR($E30="M",$E30="W"),IF($D31="u60",J30*0.035*IF(OR(AND(J30&lt;100, $E30="W"), AND(J30&lt;400,$E30="M")),0,1),IF($D31="60-69",J30*0.025*IF(OR(AND(J30&lt;100, $E30="W"), AND(J30&lt;400,$E30="M")),0,1),IF($D31="70+",J30*0*IF(OR(AND(J30&lt;100, $E30="W"), AND(J30&lt;400,$E30="M")),0,1),J30*0.035*IF(OR(AND(J30&lt;100, $E30="W"), AND(J30&lt;400,$E30="M")),0,1)))),0)</f>
        <v>0</v>
      </c>
      <c r="K31" s="17">
        <f t="shared" si="0"/>
        <v>0</v>
      </c>
      <c r="L31" s="17"/>
      <c r="M31" s="62"/>
      <c r="N31" s="68"/>
      <c r="O31" s="69"/>
    </row>
    <row r="32" spans="1:15" ht="14.4" thickBot="1" x14ac:dyDescent="0.3">
      <c r="A32" s="18"/>
      <c r="B32" s="19"/>
      <c r="C32" s="20"/>
      <c r="D32" s="20"/>
      <c r="E32" s="36"/>
      <c r="F32" s="21">
        <f>IF(OR($E30="M",$E30="W"),IF($D31="u60",F30*IF(OR(AND(F30&lt;100, $E30="W"), AND(F30&lt;400,$E30="M")),0.07,0.035),IF($D31="60-69",F30*0.025*IF(OR(AND(F30&lt;100, $E30="W"), AND(F30&lt;400,$E30="M")),1,0),IF($D31="70+",F30*0,F30*IF(OR(AND(F30&lt;100, $E30="W"), AND(F30&lt;400,$E30="M")),0.07,0.035)))),0)</f>
        <v>0</v>
      </c>
      <c r="G32" s="21">
        <f>IF(OR($E30="M",$E30="W"),IF($D31="u60",G30*IF(OR(AND(G30&lt;100, $E30="W"), AND(G30&lt;400,$E30="M")),0.07,0.035),IF($D31="60-69",G30*0.025*IF(OR(AND(G30&lt;100, $E30="W"), AND(G30&lt;400,$E30="M")),1,0),IF($D31="70+",G30*0,G30*IF(OR(AND(G30&lt;100, $E30="W"), AND(G30&lt;400,$E30="M")),0.07,0.035)))),0)</f>
        <v>0</v>
      </c>
      <c r="H32" s="21">
        <f>IF(OR($E30="M",$E30="W"),IF($D31="u60",H30*IF(OR(AND(H30&lt;100, $E30="W"), AND(H30&lt;400,$E30="M")),0.07,0.035),IF($D31="60-69",H30*0.025*IF(OR(AND(H30&lt;100, $E30="W"), AND(H30&lt;400,$E30="M")),1,0),IF($D31="70+",H30*0,H30*IF(OR(AND(H30&lt;100, $E30="W"), AND(H30&lt;400,$E30="M")),0.07,0.035)))),0)</f>
        <v>0</v>
      </c>
      <c r="I32" s="21">
        <f>IF(OR($E30="M",$E30="W"),IF($D31="u60",I30*IF(OR(AND(I30&lt;100, $E30="W"), AND(I30&lt;400,$E30="M")),0.07,0.035),IF($D31="60-69",I30*0.025*IF(OR(AND(I30&lt;100, $E30="W"), AND(I30&lt;400,$E30="M")),1,0),IF($D31="70+",I30*0,I30*IF(OR(AND(I30&lt;100, $E30="W"), AND(I30&lt;400,$E30="M")),0.07,0.035)))),0)</f>
        <v>0</v>
      </c>
      <c r="J32" s="21">
        <f>IF(OR($E30="M",$E30="W"),IF($D31="u60",J30*IF(OR(AND(J30&lt;100, $E30="W"), AND(J30&lt;400,$E30="M")),0.07,0.035),IF($D31="60-69",J30*0.025*IF(OR(AND(J30&lt;100, $E30="W"), AND(J30&lt;400,$E30="M")),1,0),IF($D31="70+",J30*0,J30*IF(OR(AND(J30&lt;100, $E30="W"), AND(J30&lt;400,$E30="M")),0.07,0.035)))),0)</f>
        <v>0</v>
      </c>
      <c r="K32" s="21">
        <f t="shared" si="0"/>
        <v>0</v>
      </c>
      <c r="L32" s="21">
        <f>SUM(K31:K32)</f>
        <v>0</v>
      </c>
      <c r="M32" s="63"/>
      <c r="N32" s="70"/>
      <c r="O32" s="71"/>
    </row>
    <row r="33" spans="1:15" ht="14.4" thickTop="1" x14ac:dyDescent="0.25">
      <c r="A33" s="22"/>
      <c r="B33" s="22"/>
      <c r="C33" s="22"/>
      <c r="D33" s="22"/>
      <c r="E33" s="22"/>
      <c r="F33" s="22"/>
      <c r="G33" s="77" t="s">
        <v>13</v>
      </c>
      <c r="H33" s="77"/>
      <c r="I33" s="28" t="s">
        <v>18</v>
      </c>
      <c r="J33" s="58">
        <f>COUNTA(B10,B13,B16,B19,B22,B26,B25,B26,B28,B31)</f>
        <v>0</v>
      </c>
      <c r="K33" s="27">
        <f>+K9+K12+K15+K18+K21+K24+K27+K30</f>
        <v>0</v>
      </c>
      <c r="L33" s="24">
        <f>SUM(L9,L12,L15,L18,L21,L24,L27,L30)</f>
        <v>0</v>
      </c>
      <c r="M33" s="22" t="s">
        <v>12</v>
      </c>
      <c r="N33" s="25"/>
    </row>
    <row r="34" spans="1:15" ht="13.8" x14ac:dyDescent="0.25">
      <c r="A34" s="22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3">
        <f>+L11+L14+L17+L20+L23+L26+L29+L32</f>
        <v>0</v>
      </c>
      <c r="M34" s="22" t="s">
        <v>50</v>
      </c>
      <c r="N34" s="26"/>
    </row>
    <row r="35" spans="1:15" ht="13.8" x14ac:dyDescent="0.25">
      <c r="A35" s="22"/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</row>
    <row r="36" spans="1:15" ht="13.8" x14ac:dyDescent="0.25">
      <c r="A36" s="72" t="s">
        <v>65</v>
      </c>
      <c r="B36" s="72"/>
      <c r="C36" s="73"/>
      <c r="D36" s="73"/>
      <c r="E36" s="73"/>
      <c r="F36" s="73"/>
      <c r="G36" s="73"/>
      <c r="H36" s="54" t="s">
        <v>66</v>
      </c>
      <c r="I36" s="73"/>
      <c r="J36" s="73"/>
      <c r="K36" s="73"/>
      <c r="L36" s="73"/>
      <c r="M36" s="22"/>
      <c r="N36" s="22"/>
      <c r="O36" s="22"/>
    </row>
    <row r="37" spans="1:15" ht="13.8" x14ac:dyDescent="0.25">
      <c r="A37" s="22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</row>
  </sheetData>
  <sheetProtection algorithmName="SHA-512" hashValue="ZlVde0l6YTHO2ZtQn1bWoxujji9tfotSM1KjU0kCdzP//CP+nJM15aA9XAZT7RhecazkwllEnLgGhgVTFv9KGg==" saltValue="4eIWwDC5ntUkwvyeuTClAg==" spinCount="100000" sheet="1" scenarios="1" selectLockedCells="1"/>
  <mergeCells count="35">
    <mergeCell ref="A36:B36"/>
    <mergeCell ref="I36:L36"/>
    <mergeCell ref="C36:G36"/>
    <mergeCell ref="AY1:AZ1"/>
    <mergeCell ref="G2:I2"/>
    <mergeCell ref="G1:I1"/>
    <mergeCell ref="C5:F5"/>
    <mergeCell ref="G33:H33"/>
    <mergeCell ref="A6:O6"/>
    <mergeCell ref="G5:H5"/>
    <mergeCell ref="I4:K4"/>
    <mergeCell ref="N9:O9"/>
    <mergeCell ref="N10:O10"/>
    <mergeCell ref="N11:O11"/>
    <mergeCell ref="N12:O12"/>
    <mergeCell ref="N13:O13"/>
    <mergeCell ref="N14:O14"/>
    <mergeCell ref="N15:O15"/>
    <mergeCell ref="N16:O16"/>
    <mergeCell ref="N17:O17"/>
    <mergeCell ref="N18:O18"/>
    <mergeCell ref="N19:O19"/>
    <mergeCell ref="N20:O20"/>
    <mergeCell ref="N21:O21"/>
    <mergeCell ref="N22:O22"/>
    <mergeCell ref="N23:O23"/>
    <mergeCell ref="N24:O24"/>
    <mergeCell ref="N25:O25"/>
    <mergeCell ref="N32:O32"/>
    <mergeCell ref="N26:O26"/>
    <mergeCell ref="N27:O27"/>
    <mergeCell ref="N28:O28"/>
    <mergeCell ref="N29:O29"/>
    <mergeCell ref="N30:O30"/>
    <mergeCell ref="N31:O31"/>
  </mergeCells>
  <phoneticPr fontId="0" type="noConversion"/>
  <dataValidations count="5">
    <dataValidation type="list" allowBlank="1" showInputMessage="1" showErrorMessage="1" errorTitle="Sex" error="Please enter M for male or F for female" promptTitle="Sex" sqref="C13 C31 C10 C16" xr:uid="{00000000-0002-0000-0100-000000000000}">
      <formula1>$P$1:$P$2</formula1>
    </dataValidation>
    <dataValidation type="list" allowBlank="1" showInputMessage="1" showErrorMessage="1" errorTitle="Sex" error="Please enter M for male of F for female" promptTitle="Sex" sqref="C19 C28 C22 C25" xr:uid="{00000000-0002-0000-0100-000001000000}">
      <formula1>$P$1:$P$2</formula1>
    </dataValidation>
    <dataValidation type="list" allowBlank="1" showInputMessage="1" showErrorMessage="1" sqref="E9 E12 E15 E18 E21 E24 E27 E30" xr:uid="{00000000-0002-0000-0100-000002000000}">
      <formula1>$P$3:$P$4</formula1>
    </dataValidation>
    <dataValidation type="list" allowBlank="1" showInputMessage="1" showErrorMessage="1" errorTitle="Age Group" error="Please enter U60 if Employee is less than 60 years old. Or Enter B67 if he/she is between 60 and 70 years old. Or Enter 70+ if he/she is 70 years or over" promptTitle="Age Group" sqref="D10 D28 D25 D22 D19 D16 D13 D31" xr:uid="{00000000-0002-0000-0100-000003000000}">
      <formula1>$AY$2:$AY$4</formula1>
    </dataValidation>
    <dataValidation allowBlank="1" showInputMessage="1" showErrorMessage="1" errorTitle="Age Group" error="Please enter U60 if Employee is less than 60 years old. Or Enter B67 if he/she is between 60 and 70 years old. Or Enter 70+ if he/she is 70 years or over" promptTitle="Age Group" sqref="E10:E11 E13:E14 E16:E17 E19:E20 E22:E23 E25:E26 E28:E29 E31:E32" xr:uid="{00000000-0002-0000-0100-000004000000}"/>
  </dataValidations>
  <pageMargins left="0.5" right="0.5" top="0.25" bottom="0.25" header="0.5" footer="0.5"/>
  <pageSetup paperSize="5" scale="92" orientation="landscape" r:id="rId1"/>
  <headerFooter alignWithMargins="0">
    <oddFooter>&amp;L
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18" r:id="rId4" name="Drop Down 494">
              <controlPr defaultSize="0" autoLine="0" autoPict="0">
                <anchor moveWithCells="1">
                  <from>
                    <xdr:col>8</xdr:col>
                    <xdr:colOff>937260</xdr:colOff>
                    <xdr:row>4</xdr:row>
                    <xdr:rowOff>7620</xdr:rowOff>
                  </from>
                  <to>
                    <xdr:col>10</xdr:col>
                    <xdr:colOff>220980</xdr:colOff>
                    <xdr:row>5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D75615-6A4F-4ED4-8BB1-7CF815890CE9}">
  <sheetPr>
    <pageSetUpPr fitToPage="1"/>
  </sheetPr>
  <dimension ref="A1:BA37"/>
  <sheetViews>
    <sheetView zoomScale="86" zoomScaleNormal="86" workbookViewId="0">
      <selection activeCell="C36" sqref="C36:G36"/>
    </sheetView>
  </sheetViews>
  <sheetFormatPr defaultRowHeight="13.2" x14ac:dyDescent="0.25"/>
  <cols>
    <col min="1" max="1" width="14.5546875" customWidth="1"/>
    <col min="2" max="2" width="25.6640625" customWidth="1"/>
    <col min="3" max="3" width="4.33203125" customWidth="1"/>
    <col min="4" max="4" width="8.6640625" customWidth="1"/>
    <col min="5" max="5" width="3.6640625" customWidth="1"/>
    <col min="6" max="10" width="14.109375" customWidth="1"/>
    <col min="11" max="11" width="16.109375" bestFit="1" customWidth="1"/>
    <col min="12" max="12" width="19.5546875" customWidth="1"/>
    <col min="13" max="14" width="3.6640625" customWidth="1"/>
    <col min="15" max="15" width="16.88671875" customWidth="1"/>
    <col min="16" max="16" width="6.6640625" hidden="1" customWidth="1"/>
    <col min="49" max="49" width="15.6640625" bestFit="1" customWidth="1"/>
    <col min="50" max="50" width="14.88671875" bestFit="1" customWidth="1"/>
    <col min="51" max="51" width="8.88671875" customWidth="1"/>
    <col min="52" max="52" width="17.109375" bestFit="1" customWidth="1"/>
  </cols>
  <sheetData>
    <row r="1" spans="1:53" ht="15.6" x14ac:dyDescent="0.3">
      <c r="A1" s="1"/>
      <c r="B1" s="2"/>
      <c r="F1" s="2"/>
      <c r="G1" s="75" t="s">
        <v>0</v>
      </c>
      <c r="H1" s="75"/>
      <c r="I1" s="75"/>
      <c r="L1" s="4" t="s">
        <v>15</v>
      </c>
      <c r="M1" s="4"/>
      <c r="N1" s="4"/>
      <c r="O1" s="2"/>
      <c r="P1" s="40" t="s">
        <v>21</v>
      </c>
      <c r="AW1" s="45" t="s">
        <v>40</v>
      </c>
      <c r="AX1" s="45" t="s">
        <v>41</v>
      </c>
      <c r="AY1" s="74" t="s">
        <v>43</v>
      </c>
      <c r="AZ1" s="74"/>
      <c r="BA1" s="45" t="s">
        <v>59</v>
      </c>
    </row>
    <row r="2" spans="1:53" ht="15.6" x14ac:dyDescent="0.3">
      <c r="A2" s="2"/>
      <c r="B2" s="2"/>
      <c r="F2" s="2"/>
      <c r="G2" s="74" t="s">
        <v>1</v>
      </c>
      <c r="H2" s="74"/>
      <c r="I2" s="74"/>
      <c r="L2" s="32"/>
      <c r="M2" s="5"/>
      <c r="O2" s="3" t="s">
        <v>86</v>
      </c>
      <c r="P2" s="38" t="s">
        <v>20</v>
      </c>
      <c r="AW2" s="45" t="s">
        <v>14</v>
      </c>
      <c r="AX2" s="49">
        <f>EOMONTH(G5,-1)+1</f>
        <v>45839</v>
      </c>
      <c r="AY2" s="53" t="s">
        <v>47</v>
      </c>
      <c r="AZ2" s="45" t="s">
        <v>44</v>
      </c>
      <c r="BA2">
        <f>WEEKNUM(G5,12)-WEEKNUM(DATE(YEAR(G5),MONTH(G5),1),12)+1</f>
        <v>5</v>
      </c>
    </row>
    <row r="3" spans="1:53" ht="15.6" x14ac:dyDescent="0.3">
      <c r="A3" s="2"/>
      <c r="B3" s="2"/>
      <c r="F3" s="3" t="s">
        <v>6</v>
      </c>
      <c r="G3" s="33"/>
      <c r="H3" s="33"/>
      <c r="I3" s="34"/>
      <c r="J3" s="2"/>
      <c r="L3" s="2"/>
      <c r="M3" s="2"/>
      <c r="O3" s="2"/>
      <c r="P3" s="39" t="s">
        <v>22</v>
      </c>
      <c r="AW3" s="45" t="s">
        <v>35</v>
      </c>
      <c r="AY3" s="45" t="s">
        <v>62</v>
      </c>
      <c r="AZ3" s="45" t="s">
        <v>45</v>
      </c>
    </row>
    <row r="4" spans="1:53" ht="15" x14ac:dyDescent="0.25">
      <c r="A4" s="2"/>
      <c r="B4" s="2"/>
      <c r="F4" s="3" t="s">
        <v>2</v>
      </c>
      <c r="G4" s="35"/>
      <c r="H4" s="3" t="s">
        <v>3</v>
      </c>
      <c r="I4" s="80"/>
      <c r="J4" s="80"/>
      <c r="K4" s="80"/>
      <c r="L4" s="2"/>
      <c r="M4" s="2"/>
      <c r="N4" s="2"/>
      <c r="O4" s="2"/>
      <c r="P4" s="39" t="s">
        <v>21</v>
      </c>
      <c r="AW4" s="45" t="s">
        <v>36</v>
      </c>
      <c r="AY4" s="45" t="s">
        <v>48</v>
      </c>
      <c r="AZ4" s="45" t="s">
        <v>46</v>
      </c>
    </row>
    <row r="5" spans="1:53" ht="15.6" x14ac:dyDescent="0.3">
      <c r="A5" s="2"/>
      <c r="B5" s="2"/>
      <c r="C5" s="76" t="s">
        <v>4</v>
      </c>
      <c r="D5" s="76"/>
      <c r="E5" s="76"/>
      <c r="F5" s="76"/>
      <c r="G5" s="78">
        <v>45869</v>
      </c>
      <c r="H5" s="79"/>
      <c r="I5" s="55" t="s">
        <v>14</v>
      </c>
      <c r="J5" s="51">
        <v>7</v>
      </c>
      <c r="K5" s="50"/>
      <c r="L5" s="2"/>
      <c r="M5" s="2"/>
      <c r="N5" s="2"/>
      <c r="O5" s="2"/>
      <c r="R5" s="45"/>
      <c r="AW5" s="45" t="s">
        <v>37</v>
      </c>
    </row>
    <row r="6" spans="1:53" ht="18" customHeight="1" x14ac:dyDescent="0.25">
      <c r="A6" s="74" t="s">
        <v>5</v>
      </c>
      <c r="B6" s="74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AW6" s="45" t="s">
        <v>38</v>
      </c>
    </row>
    <row r="7" spans="1:53" ht="13.8" x14ac:dyDescent="0.25">
      <c r="A7" s="6"/>
      <c r="B7" s="6"/>
      <c r="C7" s="6"/>
      <c r="D7" s="52"/>
      <c r="E7" s="41" t="s">
        <v>22</v>
      </c>
      <c r="F7" s="7" t="s">
        <v>14</v>
      </c>
      <c r="G7" s="8" t="s">
        <v>14</v>
      </c>
      <c r="H7" s="8" t="s">
        <v>14</v>
      </c>
      <c r="I7" s="8" t="s">
        <v>14</v>
      </c>
      <c r="J7" s="9" t="s">
        <v>14</v>
      </c>
      <c r="K7" s="6" t="s">
        <v>16</v>
      </c>
      <c r="L7" s="10" t="s">
        <v>49</v>
      </c>
      <c r="M7" s="43" t="s">
        <v>19</v>
      </c>
      <c r="N7" s="60"/>
      <c r="O7" s="52"/>
      <c r="AW7" s="45" t="s">
        <v>39</v>
      </c>
    </row>
    <row r="8" spans="1:53" ht="14.4" thickBot="1" x14ac:dyDescent="0.3">
      <c r="A8" s="11" t="s">
        <v>7</v>
      </c>
      <c r="B8" s="12" t="s">
        <v>10</v>
      </c>
      <c r="C8" s="12" t="s">
        <v>8</v>
      </c>
      <c r="D8" s="12" t="s">
        <v>42</v>
      </c>
      <c r="E8" s="42" t="s">
        <v>21</v>
      </c>
      <c r="F8" s="46">
        <f>IF(WEEKDAY(AX2)&gt;J5-1,AX2+7-(WEEKDAY(AX2)-(J5-1)),IF(WEEKDAY(AX2)&lt;J5-1,AX2 + (J5-1) - WEEKDAY(AX2),AX2))</f>
        <v>45842</v>
      </c>
      <c r="G8" s="47">
        <f>F8+7</f>
        <v>45849</v>
      </c>
      <c r="H8" s="47">
        <f>G8+7</f>
        <v>45856</v>
      </c>
      <c r="I8" s="47">
        <f>H8+7</f>
        <v>45863</v>
      </c>
      <c r="J8" s="48" t="str">
        <f>IF(MONTH(I8+7)=MONTH(G5),I8+7,"")</f>
        <v/>
      </c>
      <c r="K8" s="12" t="s">
        <v>11</v>
      </c>
      <c r="L8" s="13" t="s">
        <v>17</v>
      </c>
      <c r="M8" s="44" t="s">
        <v>79</v>
      </c>
      <c r="N8" s="64" t="s">
        <v>9</v>
      </c>
      <c r="O8" s="59"/>
      <c r="AW8" s="45" t="s">
        <v>33</v>
      </c>
    </row>
    <row r="9" spans="1:53" ht="14.4" thickTop="1" x14ac:dyDescent="0.25">
      <c r="A9" s="14"/>
      <c r="B9" s="15"/>
      <c r="C9" s="16"/>
      <c r="D9" s="16"/>
      <c r="E9" s="36" t="s">
        <v>21</v>
      </c>
      <c r="F9" s="37"/>
      <c r="G9" s="37"/>
      <c r="H9" s="37"/>
      <c r="I9" s="37"/>
      <c r="J9" s="37"/>
      <c r="K9" s="17">
        <f t="shared" ref="K9:K32" si="0">SUM(F9:J9)</f>
        <v>0</v>
      </c>
      <c r="L9" s="17">
        <f>IF(D10="70+",0,K9)</f>
        <v>0</v>
      </c>
      <c r="M9" s="61">
        <f>COUNTIF(F9:J9,"&gt;0")</f>
        <v>0</v>
      </c>
      <c r="N9" s="66"/>
      <c r="O9" s="67"/>
      <c r="AW9" s="45" t="s">
        <v>34</v>
      </c>
    </row>
    <row r="10" spans="1:53" ht="13.8" x14ac:dyDescent="0.25">
      <c r="A10" s="29"/>
      <c r="B10" s="30"/>
      <c r="C10" s="31"/>
      <c r="D10" s="31"/>
      <c r="E10" s="36"/>
      <c r="F10" s="17">
        <f>IF(OR($E9="M",$E9="W"),IF($D10="u60",F9*0.035*IF(OR(AND(F9&lt;100, $E9="W"), AND(F9&lt;400,$E9="M")),0,1),IF($D10="60-69",F9*0.025*IF(OR(AND(F9&lt;100, $E9="W"), AND(F9&lt;400,$E9="M")),0,1),IF($D10="70+",F9*0*IF(OR(AND(F9&lt;100, $E9="W"), AND(F9&lt;400,$E9="M")),0,1),F9*0.035*IF(OR(AND(F9&lt;100, $E9="W"), AND(F9&lt;400,$E9="M")),0,1)))),0)</f>
        <v>0</v>
      </c>
      <c r="G10" s="17">
        <f>IF(OR($E9="M",$E9="W"),IF($D10="u60",G9*0.035*IF(OR(AND(G9&lt;100, $E9="W"), AND(G9&lt;400,$E9="M")),0,1),IF($D10="60-69",G9*0.025*IF(OR(AND(G9&lt;100, $E9="W"), AND(G9&lt;400,$E9="M")),0,1),IF($D10="70+",G9*0*IF(OR(AND(G9&lt;100, $E9="W"), AND(G9&lt;400,$E9="M")),0,1),G9*0.035*IF(OR(AND(G9&lt;100, $E9="W"), AND(G9&lt;400,$E9="M")),0,1)))),0)</f>
        <v>0</v>
      </c>
      <c r="H10" s="17">
        <f>IF(OR($E9="M",$E9="W"),IF($D10="u60",H9*0.035*IF(OR(AND(H9&lt;100, $E9="W"), AND(H9&lt;400,$E9="M")),0,1),IF($D10="60-69",H9*0.025*IF(OR(AND(H9&lt;100, $E9="W"), AND(H9&lt;400,$E9="M")),0,1),IF($D10="70+",H9*0*IF(OR(AND(H9&lt;100, $E9="W"), AND(H9&lt;400,$E9="M")),0,1),H9*0.035*IF(OR(AND(H9&lt;100, $E9="W"), AND(H9&lt;400,$E9="M")),0,1)))),0)</f>
        <v>0</v>
      </c>
      <c r="I10" s="17">
        <f>IF(OR($E9="M",$E9="W"),IF($D10="u60",I9*0.035*IF(OR(AND(I9&lt;100, $E9="W"), AND(I9&lt;400,$E9="M")),0,1),IF($D10="60-69",I9*0.025*IF(OR(AND(I9&lt;100, $E9="W"), AND(I9&lt;400,$E9="M")),0,1),IF($D10="70+",I9*0*IF(OR(AND(I9&lt;100, $E9="W"), AND(I9&lt;400,$E9="M")),0,1),I9*0.035*IF(OR(AND(I9&lt;100, $E9="W"), AND(I9&lt;400,$E9="M")),0,1)))),0)</f>
        <v>0</v>
      </c>
      <c r="J10" s="17">
        <f>IF(OR($E9="M",$E9="W"),IF($D10="u60",J9*0.035*IF(OR(AND(J9&lt;100, $E9="W"), AND(J9&lt;400,$E9="M")),0,1),IF($D10="60-69",J9*0.025*IF(OR(AND(J9&lt;100, $E9="W"), AND(J9&lt;400,$E9="M")),0,1),IF($D10="70+",J9*0*IF(OR(AND(J9&lt;100, $E9="W"), AND(J9&lt;400,$E9="M")),0,1),J9*0.035*IF(OR(AND(J9&lt;100, $E9="W"), AND(J9&lt;400,$E9="M")),0,1)))),0)</f>
        <v>0</v>
      </c>
      <c r="K10" s="17">
        <f t="shared" si="0"/>
        <v>0</v>
      </c>
      <c r="L10" s="17"/>
      <c r="M10" s="62"/>
      <c r="N10" s="68"/>
      <c r="O10" s="69"/>
      <c r="T10" s="45"/>
    </row>
    <row r="11" spans="1:53" ht="14.4" thickBot="1" x14ac:dyDescent="0.3">
      <c r="A11" s="18"/>
      <c r="B11" s="19"/>
      <c r="C11" s="20"/>
      <c r="D11" s="20"/>
      <c r="E11" s="36"/>
      <c r="F11" s="21">
        <f>IF(OR($E9="M",$E9="W"),IF($D10="u60",F9*IF(OR(AND(F9&lt;100, $E9="W"), AND(F9&lt;400,$E9="M")),0.07,0.035),IF($D10="60-69",F9*0.025*IF(OR(AND(F9&lt;100, $E9="W"), AND(F9&lt;400,$E9="M")),1,0),IF($D10="70+",F9*0,F9*IF(OR(AND(F9&lt;100, $E9="W"), AND(F9&lt;400,$E9="M")),0.07,0.035)))),0)</f>
        <v>0</v>
      </c>
      <c r="G11" s="21">
        <f>IF(OR($E9="M",$E9="W"),IF($D10="u60",G9*IF(OR(AND(G9&lt;100, $E9="W"), AND(G9&lt;400,$E9="M")),0.07,0.035),IF($D10="60-69",G9*0.025*IF(OR(AND(G9&lt;100, $E9="W"), AND(G9&lt;400,$E9="M")),1,0),IF($D10="70+",G9*0,G9*IF(OR(AND(G9&lt;100, $E9="W"), AND(G9&lt;400,$E9="M")),0.07,0.035)))),0)</f>
        <v>0</v>
      </c>
      <c r="H11" s="21">
        <f>IF(OR($E9="M",$E9="W"),IF($D10="u60",H9*IF(OR(AND(H9&lt;100, $E9="W"), AND(H9&lt;400,$E9="M")),0.07,0.035),IF($D10="60-69",H9*0.025*IF(OR(AND(H9&lt;100, $E9="W"), AND(H9&lt;400,$E9="M")),1,0),IF($D10="70+",H9*0,H9*IF(OR(AND(H9&lt;100, $E9="W"), AND(H9&lt;400,$E9="M")),0.07,0.035)))),0)</f>
        <v>0</v>
      </c>
      <c r="I11" s="21">
        <f>IF(OR($E9="M",$E9="W"),IF($D10="u60",I9*IF(OR(AND(I9&lt;100, $E9="W"), AND(I9&lt;400,$E9="M")),0.07,0.035),IF($D10="60-69",I9*0.025*IF(OR(AND(I9&lt;100, $E9="W"), AND(I9&lt;400,$E9="M")),1,0),IF($D10="70+",I9*0,I9*IF(OR(AND(I9&lt;100, $E9="W"), AND(I9&lt;400,$E9="M")),0.07,0.035)))),0)</f>
        <v>0</v>
      </c>
      <c r="J11" s="21">
        <f>IF(OR($E9="M",$E9="W"),IF($D10="u60",J9*IF(OR(AND(J9&lt;100, $E9="W"), AND(J9&lt;400,$E9="M")),0.07,0.035),IF($D10="60-69",J9*0.025*IF(OR(AND(J9&lt;100, $E9="W"), AND(J9&lt;400,$E9="M")),1,0),IF($D10="70+",J9*0,J9*IF(OR(AND(J9&lt;100, $E9="W"), AND(J9&lt;400,$E9="M")),0.07,0.035)))),0)</f>
        <v>0</v>
      </c>
      <c r="K11" s="21">
        <f t="shared" si="0"/>
        <v>0</v>
      </c>
      <c r="L11" s="21">
        <f>SUM(K10:K11)</f>
        <v>0</v>
      </c>
      <c r="M11" s="63"/>
      <c r="N11" s="70"/>
      <c r="O11" s="71"/>
    </row>
    <row r="12" spans="1:53" ht="14.4" thickTop="1" x14ac:dyDescent="0.25">
      <c r="A12" s="14"/>
      <c r="B12" s="15"/>
      <c r="C12" s="16"/>
      <c r="D12" s="16"/>
      <c r="E12" s="36" t="s">
        <v>21</v>
      </c>
      <c r="F12" s="37"/>
      <c r="G12" s="37"/>
      <c r="H12" s="37"/>
      <c r="I12" s="37"/>
      <c r="J12" s="37"/>
      <c r="K12" s="17">
        <f t="shared" si="0"/>
        <v>0</v>
      </c>
      <c r="L12" s="17">
        <f>IF(D13="70+",0,K12)</f>
        <v>0</v>
      </c>
      <c r="M12" s="61">
        <f>COUNTIF(F12:J12,"&gt;0")</f>
        <v>0</v>
      </c>
      <c r="N12" s="66"/>
      <c r="O12" s="67"/>
    </row>
    <row r="13" spans="1:53" ht="13.8" x14ac:dyDescent="0.25">
      <c r="A13" s="29"/>
      <c r="B13" s="30"/>
      <c r="C13" s="31"/>
      <c r="D13" s="31"/>
      <c r="E13" s="36"/>
      <c r="F13" s="17">
        <f>IF(OR($E12="M",$E12="W"),IF($D13="u60",F12*0.035*IF(OR(AND(F12&lt;100, $E12="W"), AND(F12&lt;400,$E12="M")),0,1),IF($D13="60-69",F12*0.025*IF(OR(AND(F12&lt;100, $E12="W"), AND(F12&lt;400,$E12="M")),0,1),IF($D13="70+",F12*0*IF(OR(AND(F12&lt;100, $E12="W"), AND(F12&lt;400,$E12="M")),0,1),F12*0.035*IF(OR(AND(F12&lt;100, $E12="W"), AND(F12&lt;400,$E12="M")),0,1)))),0)</f>
        <v>0</v>
      </c>
      <c r="G13" s="17">
        <f>IF(OR($E12="M",$E12="W"),IF($D13="u60",G12*0.035*IF(OR(AND(G12&lt;100, $E12="W"), AND(G12&lt;400,$E12="M")),0,1),IF($D13="60-69",G12*0.025*IF(OR(AND(G12&lt;100, $E12="W"), AND(G12&lt;400,$E12="M")),0,1),IF($D13="70+",G12*0*IF(OR(AND(G12&lt;100, $E12="W"), AND(G12&lt;400,$E12="M")),0,1),G12*0.035*IF(OR(AND(G12&lt;100, $E12="W"), AND(G12&lt;400,$E12="M")),0,1)))),0)</f>
        <v>0</v>
      </c>
      <c r="H13" s="17">
        <f>IF(OR($E12="M",$E12="W"),IF($D13="u60",H12*0.035*IF(OR(AND(H12&lt;100, $E12="W"), AND(H12&lt;400,$E12="M")),0,1),IF($D13="60-69",H12*0.025*IF(OR(AND(H12&lt;100, $E12="W"), AND(H12&lt;400,$E12="M")),0,1),IF($D13="70+",H12*0*IF(OR(AND(H12&lt;100, $E12="W"), AND(H12&lt;400,$E12="M")),0,1),H12*0.035*IF(OR(AND(H12&lt;100, $E12="W"), AND(H12&lt;400,$E12="M")),0,1)))),0)</f>
        <v>0</v>
      </c>
      <c r="I13" s="17">
        <f>IF(OR($E12="M",$E12="W"),IF($D13="u60",I12*0.035*IF(OR(AND(I12&lt;100, $E12="W"), AND(I12&lt;400,$E12="M")),0,1),IF($D13="60-69",I12*0.025*IF(OR(AND(I12&lt;100, $E12="W"), AND(I12&lt;400,$E12="M")),0,1),IF($D13="70+",I12*0*IF(OR(AND(I12&lt;100, $E12="W"), AND(I12&lt;400,$E12="M")),0,1),I12*0.035*IF(OR(AND(I12&lt;100, $E12="W"), AND(I12&lt;400,$E12="M")),0,1)))),0)</f>
        <v>0</v>
      </c>
      <c r="J13" s="17">
        <f>IF(OR($E12="M",$E12="W"),IF($D13="u60",J12*0.035*IF(OR(AND(J12&lt;100, $E12="W"), AND(J12&lt;400,$E12="M")),0,1),IF($D13="60-69",J12*0.025*IF(OR(AND(J12&lt;100, $E12="W"), AND(J12&lt;400,$E12="M")),0,1),IF($D13="70+",J12*0*IF(OR(AND(J12&lt;100, $E12="W"), AND(J12&lt;400,$E12="M")),0,1),J12*0.035*IF(OR(AND(J12&lt;100, $E12="W"), AND(J12&lt;400,$E12="M")),0,1)))),0)</f>
        <v>0</v>
      </c>
      <c r="K13" s="17">
        <f t="shared" si="0"/>
        <v>0</v>
      </c>
      <c r="L13" s="17"/>
      <c r="M13" s="62"/>
      <c r="N13" s="68"/>
      <c r="O13" s="69"/>
    </row>
    <row r="14" spans="1:53" ht="14.4" thickBot="1" x14ac:dyDescent="0.3">
      <c r="A14" s="18"/>
      <c r="B14" s="19"/>
      <c r="C14" s="20"/>
      <c r="D14" s="20"/>
      <c r="E14" s="36"/>
      <c r="F14" s="21">
        <f>IF(OR($E12="M",$E12="W"),IF($D13="u60",F12*IF(OR(AND(F12&lt;100, $E12="W"), AND(F12&lt;400,$E12="M")),0.07,0.035),IF($D13="60-69",F12*0.025*IF(OR(AND(F12&lt;100, $E12="W"), AND(F12&lt;400,$E12="M")),1,0),IF($D13="70+",F12*0,F12*IF(OR(AND(F12&lt;100, $E12="W"), AND(F12&lt;400,$E12="M")),0.07,0.035)))),0)</f>
        <v>0</v>
      </c>
      <c r="G14" s="21">
        <f>IF(OR($E12="M",$E12="W"),IF($D13="u60",G12*IF(OR(AND(G12&lt;100, $E12="W"), AND(G12&lt;400,$E12="M")),0.07,0.035),IF($D13="60-69",G12*0.025*IF(OR(AND(G12&lt;100, $E12="W"), AND(G12&lt;400,$E12="M")),1,0),IF($D13="70+",G12*0,G12*IF(OR(AND(G12&lt;100, $E12="W"), AND(G12&lt;400,$E12="M")),0.07,0.035)))),0)</f>
        <v>0</v>
      </c>
      <c r="H14" s="21">
        <f>IF(OR($E12="M",$E12="W"),IF($D13="u60",H12*IF(OR(AND(H12&lt;100, $E12="W"), AND(H12&lt;400,$E12="M")),0.07,0.035),IF($D13="60-69",H12*0.025*IF(OR(AND(H12&lt;100, $E12="W"), AND(H12&lt;400,$E12="M")),1,0),IF($D13="70+",H12*0,H12*IF(OR(AND(H12&lt;100, $E12="W"), AND(H12&lt;400,$E12="M")),0.07,0.035)))),0)</f>
        <v>0</v>
      </c>
      <c r="I14" s="21">
        <f>IF(OR($E12="M",$E12="W"),IF($D13="u60",I12*IF(OR(AND(I12&lt;100, $E12="W"), AND(I12&lt;400,$E12="M")),0.07,0.035),IF($D13="60-69",I12*0.025*IF(OR(AND(I12&lt;100, $E12="W"), AND(I12&lt;400,$E12="M")),1,0),IF($D13="70+",I12*0,I12*IF(OR(AND(I12&lt;100, $E12="W"), AND(I12&lt;400,$E12="M")),0.07,0.035)))),0)</f>
        <v>0</v>
      </c>
      <c r="J14" s="21">
        <f>IF(OR($E12="M",$E12="W"),IF($D13="u60",J12*IF(OR(AND(J12&lt;100, $E12="W"), AND(J12&lt;400,$E12="M")),0.07,0.035),IF($D13="60-69",J12*0.025*IF(OR(AND(J12&lt;100, $E12="W"), AND(J12&lt;400,$E12="M")),1,0),IF($D13="70+",J12*0,J12*IF(OR(AND(J12&lt;100, $E12="W"), AND(J12&lt;400,$E12="M")),0.07,0.035)))),0)</f>
        <v>0</v>
      </c>
      <c r="K14" s="21">
        <f t="shared" si="0"/>
        <v>0</v>
      </c>
      <c r="L14" s="21">
        <f>SUM(K13:K14)</f>
        <v>0</v>
      </c>
      <c r="M14" s="63"/>
      <c r="N14" s="70"/>
      <c r="O14" s="71"/>
    </row>
    <row r="15" spans="1:53" ht="14.4" thickTop="1" x14ac:dyDescent="0.25">
      <c r="A15" s="14"/>
      <c r="B15" s="15"/>
      <c r="C15" s="16"/>
      <c r="D15" s="16"/>
      <c r="E15" s="36" t="s">
        <v>21</v>
      </c>
      <c r="F15" s="37"/>
      <c r="G15" s="37"/>
      <c r="H15" s="37"/>
      <c r="I15" s="37"/>
      <c r="J15" s="37"/>
      <c r="K15" s="17">
        <f t="shared" si="0"/>
        <v>0</v>
      </c>
      <c r="L15" s="17">
        <f>IF(D16="70+",0,K15)</f>
        <v>0</v>
      </c>
      <c r="M15" s="61">
        <f>COUNTIF(F15:J15,"&gt;0")</f>
        <v>0</v>
      </c>
      <c r="N15" s="66"/>
      <c r="O15" s="67"/>
    </row>
    <row r="16" spans="1:53" ht="13.8" x14ac:dyDescent="0.25">
      <c r="A16" s="29"/>
      <c r="B16" s="30"/>
      <c r="C16" s="31"/>
      <c r="D16" s="31"/>
      <c r="E16" s="36"/>
      <c r="F16" s="17">
        <f>IF(OR($E15="M",$E15="W"),IF($D16="u60",F15*0.035*IF(OR(AND(F15&lt;100, $E15="W"), AND(F15&lt;400,$E15="M")),0,1),IF($D16="60-69",F15*0.025*IF(OR(AND(F15&lt;100, $E15="W"), AND(F15&lt;400,$E15="M")),0,1),IF($D16="70+",F15*0*IF(OR(AND(F15&lt;100, $E15="W"), AND(F15&lt;400,$E15="M")),0,1),F15*0.035*IF(OR(AND(F15&lt;100, $E15="W"), AND(F15&lt;400,$E15="M")),0,1)))),0)</f>
        <v>0</v>
      </c>
      <c r="G16" s="17">
        <f>IF(OR($E15="M",$E15="W"),IF($D16="u60",G15*0.035*IF(OR(AND(G15&lt;100, $E15="W"), AND(G15&lt;400,$E15="M")),0,1),IF($D16="60-69",G15*0.025*IF(OR(AND(G15&lt;100, $E15="W"), AND(G15&lt;400,$E15="M")),0,1),IF($D16="70+",G15*0*IF(OR(AND(G15&lt;100, $E15="W"), AND(G15&lt;400,$E15="M")),0,1),G15*0.035*IF(OR(AND(G15&lt;100, $E15="W"), AND(G15&lt;400,$E15="M")),0,1)))),0)</f>
        <v>0</v>
      </c>
      <c r="H16" s="17">
        <f>IF(OR($E15="M",$E15="W"),IF($D16="u60",H15*0.035*IF(OR(AND(H15&lt;100, $E15="W"), AND(H15&lt;400,$E15="M")),0,1),IF($D16="60-69",H15*0.025*IF(OR(AND(H15&lt;100, $E15="W"), AND(H15&lt;400,$E15="M")),0,1),IF($D16="70+",H15*0*IF(OR(AND(H15&lt;100, $E15="W"), AND(H15&lt;400,$E15="M")),0,1),H15*0.035*IF(OR(AND(H15&lt;100, $E15="W"), AND(H15&lt;400,$E15="M")),0,1)))),0)</f>
        <v>0</v>
      </c>
      <c r="I16" s="17">
        <f>IF(OR($E15="M",$E15="W"),IF($D16="u60",I15*0.035*IF(OR(AND(I15&lt;100, $E15="W"), AND(I15&lt;400,$E15="M")),0,1),IF($D16="60-69",I15*0.025*IF(OR(AND(I15&lt;100, $E15="W"), AND(I15&lt;400,$E15="M")),0,1),IF($D16="70+",I15*0*IF(OR(AND(I15&lt;100, $E15="W"), AND(I15&lt;400,$E15="M")),0,1),I15*0.035*IF(OR(AND(I15&lt;100, $E15="W"), AND(I15&lt;400,$E15="M")),0,1)))),0)</f>
        <v>0</v>
      </c>
      <c r="J16" s="17">
        <f>IF(OR($E15="M",$E15="W"),IF($D16="u60",J15*0.035*IF(OR(AND(J15&lt;100, $E15="W"), AND(J15&lt;400,$E15="M")),0,1),IF($D16="60-69",J15*0.025*IF(OR(AND(J15&lt;100, $E15="W"), AND(J15&lt;400,$E15="M")),0,1),IF($D16="70+",J15*0*IF(OR(AND(J15&lt;100, $E15="W"), AND(J15&lt;400,$E15="M")),0,1),J15*0.035*IF(OR(AND(J15&lt;100, $E15="W"), AND(J15&lt;400,$E15="M")),0,1)))),0)</f>
        <v>0</v>
      </c>
      <c r="K16" s="17">
        <f t="shared" si="0"/>
        <v>0</v>
      </c>
      <c r="L16" s="17"/>
      <c r="M16" s="62"/>
      <c r="N16" s="68"/>
      <c r="O16" s="69"/>
    </row>
    <row r="17" spans="1:15" ht="14.4" thickBot="1" x14ac:dyDescent="0.3">
      <c r="A17" s="18"/>
      <c r="B17" s="19"/>
      <c r="C17" s="20"/>
      <c r="D17" s="20"/>
      <c r="E17" s="36"/>
      <c r="F17" s="21">
        <f>IF(OR($E15="M",$E15="W"),IF($D16="u60",F15*IF(OR(AND(F15&lt;100, $E15="W"), AND(F15&lt;400,$E15="M")),0.07,0.035),IF($D16="60-69",F15*0.025*IF(OR(AND(F15&lt;100, $E15="W"), AND(F15&lt;400,$E15="M")),1,0),IF($D16="70+",F15*0,F15*IF(OR(AND(F15&lt;100, $E15="W"), AND(F15&lt;400,$E15="M")),0.07,0.035)))),0)</f>
        <v>0</v>
      </c>
      <c r="G17" s="21">
        <f>IF(OR($E15="M",$E15="W"),IF($D16="u60",G15*IF(OR(AND(G15&lt;100, $E15="W"), AND(G15&lt;400,$E15="M")),0.07,0.035),IF($D16="60-69",G15*0.025*IF(OR(AND(G15&lt;100, $E15="W"), AND(G15&lt;400,$E15="M")),1,0),IF($D16="70+",G15*0,G15*IF(OR(AND(G15&lt;100, $E15="W"), AND(G15&lt;400,$E15="M")),0.07,0.035)))),0)</f>
        <v>0</v>
      </c>
      <c r="H17" s="21">
        <f>IF(OR($E15="M",$E15="W"),IF($D16="u60",H15*IF(OR(AND(H15&lt;100, $E15="W"), AND(H15&lt;400,$E15="M")),0.07,0.035),IF($D16="60-69",H15*0.025*IF(OR(AND(H15&lt;100, $E15="W"), AND(H15&lt;400,$E15="M")),1,0),IF($D16="70+",H15*0,H15*IF(OR(AND(H15&lt;100, $E15="W"), AND(H15&lt;400,$E15="M")),0.07,0.035)))),0)</f>
        <v>0</v>
      </c>
      <c r="I17" s="21">
        <f>IF(OR($E15="M",$E15="W"),IF($D16="u60",I15*IF(OR(AND(I15&lt;100, $E15="W"), AND(I15&lt;400,$E15="M")),0.07,0.035),IF($D16="60-69",I15*0.025*IF(OR(AND(I15&lt;100, $E15="W"), AND(I15&lt;400,$E15="M")),1,0),IF($D16="70+",I15*0,I15*IF(OR(AND(I15&lt;100, $E15="W"), AND(I15&lt;400,$E15="M")),0.07,0.035)))),0)</f>
        <v>0</v>
      </c>
      <c r="J17" s="21">
        <f>IF(OR($E15="M",$E15="W"),IF($D16="u60",J15*IF(OR(AND(J15&lt;100, $E15="W"), AND(J15&lt;400,$E15="M")),0.07,0.035),IF($D16="60-69",J15*0.025*IF(OR(AND(J15&lt;100, $E15="W"), AND(J15&lt;400,$E15="M")),1,0),IF($D16="70+",J15*0,J15*IF(OR(AND(J15&lt;100, $E15="W"), AND(J15&lt;400,$E15="M")),0.07,0.035)))),0)</f>
        <v>0</v>
      </c>
      <c r="K17" s="21">
        <f t="shared" si="0"/>
        <v>0</v>
      </c>
      <c r="L17" s="21">
        <f>SUM(K16:K17)</f>
        <v>0</v>
      </c>
      <c r="M17" s="63"/>
      <c r="N17" s="70"/>
      <c r="O17" s="71"/>
    </row>
    <row r="18" spans="1:15" ht="14.4" thickTop="1" x14ac:dyDescent="0.25">
      <c r="A18" s="14"/>
      <c r="B18" s="15"/>
      <c r="C18" s="16"/>
      <c r="D18" s="16"/>
      <c r="E18" s="36" t="s">
        <v>21</v>
      </c>
      <c r="F18" s="37"/>
      <c r="G18" s="37"/>
      <c r="H18" s="37"/>
      <c r="I18" s="37"/>
      <c r="J18" s="37"/>
      <c r="K18" s="17">
        <f t="shared" si="0"/>
        <v>0</v>
      </c>
      <c r="L18" s="17">
        <f>IF(D19="70+",0,K18)</f>
        <v>0</v>
      </c>
      <c r="M18" s="61">
        <f>COUNTIF(F18:J18,"&gt;0")</f>
        <v>0</v>
      </c>
      <c r="N18" s="66"/>
      <c r="O18" s="67"/>
    </row>
    <row r="19" spans="1:15" ht="13.8" x14ac:dyDescent="0.25">
      <c r="A19" s="29"/>
      <c r="B19" s="30"/>
      <c r="C19" s="31"/>
      <c r="D19" s="31"/>
      <c r="E19" s="36"/>
      <c r="F19" s="17">
        <f>IF(OR($E18="M",$E18="W"),IF($D19="u60",F18*0.035*IF(OR(AND(F18&lt;100, $E18="W"), AND(F18&lt;400,$E18="M")),0,1),IF($D19="60-69",F18*0.025*IF(OR(AND(F18&lt;100, $E18="W"), AND(F18&lt;400,$E18="M")),0,1),IF($D19="70+",F18*0*IF(OR(AND(F18&lt;100, $E18="W"), AND(F18&lt;400,$E18="M")),0,1),F18*0.035*IF(OR(AND(F18&lt;100, $E18="W"), AND(F18&lt;400,$E18="M")),0,1)))),0)</f>
        <v>0</v>
      </c>
      <c r="G19" s="17">
        <f>IF(OR($E18="M",$E18="W"),IF($D19="u60",G18*0.035*IF(OR(AND(G18&lt;100, $E18="W"), AND(G18&lt;400,$E18="M")),0,1),IF($D19="60-69",G18*0.025*IF(OR(AND(G18&lt;100, $E18="W"), AND(G18&lt;400,$E18="M")),0,1),IF($D19="70+",G18*0*IF(OR(AND(G18&lt;100, $E18="W"), AND(G18&lt;400,$E18="M")),0,1),G18*0.035*IF(OR(AND(G18&lt;100, $E18="W"), AND(G18&lt;400,$E18="M")),0,1)))),0)</f>
        <v>0</v>
      </c>
      <c r="H19" s="17">
        <f>IF(OR($E18="M",$E18="W"),IF($D19="u60",H18*0.035*IF(OR(AND(H18&lt;100, $E18="W"), AND(H18&lt;400,$E18="M")),0,1),IF($D19="60-69",H18*0.025*IF(OR(AND(H18&lt;100, $E18="W"), AND(H18&lt;400,$E18="M")),0,1),IF($D19="70+",H18*0*IF(OR(AND(H18&lt;100, $E18="W"), AND(H18&lt;400,$E18="M")),0,1),H18*0.035*IF(OR(AND(H18&lt;100, $E18="W"), AND(H18&lt;400,$E18="M")),0,1)))),0)</f>
        <v>0</v>
      </c>
      <c r="I19" s="17">
        <f>IF(OR($E18="M",$E18="W"),IF($D19="u60",I18*0.035*IF(OR(AND(I18&lt;100, $E18="W"), AND(I18&lt;400,$E18="M")),0,1),IF($D19="60-69",I18*0.025*IF(OR(AND(I18&lt;100, $E18="W"), AND(I18&lt;400,$E18="M")),0,1),IF($D19="70+",I18*0*IF(OR(AND(I18&lt;100, $E18="W"), AND(I18&lt;400,$E18="M")),0,1),I18*0.035*IF(OR(AND(I18&lt;100, $E18="W"), AND(I18&lt;400,$E18="M")),0,1)))),0)</f>
        <v>0</v>
      </c>
      <c r="J19" s="17">
        <f>IF(OR($E18="M",$E18="W"),IF($D19="u60",J18*0.035*IF(OR(AND(J18&lt;100, $E18="W"), AND(J18&lt;400,$E18="M")),0,1),IF($D19="60-69",J18*0.025*IF(OR(AND(J18&lt;100, $E18="W"), AND(J18&lt;400,$E18="M")),0,1),IF($D19="70+",J18*0*IF(OR(AND(J18&lt;100, $E18="W"), AND(J18&lt;400,$E18="M")),0,1),J18*0.035*IF(OR(AND(J18&lt;100, $E18="W"), AND(J18&lt;400,$E18="M")),0,1)))),0)</f>
        <v>0</v>
      </c>
      <c r="K19" s="17">
        <f t="shared" si="0"/>
        <v>0</v>
      </c>
      <c r="L19" s="17"/>
      <c r="M19" s="62"/>
      <c r="N19" s="68"/>
      <c r="O19" s="69"/>
    </row>
    <row r="20" spans="1:15" ht="14.4" thickBot="1" x14ac:dyDescent="0.3">
      <c r="A20" s="18"/>
      <c r="B20" s="19"/>
      <c r="C20" s="20"/>
      <c r="D20" s="20"/>
      <c r="E20" s="36"/>
      <c r="F20" s="21">
        <f>IF(OR($E18="M",$E18="W"),IF($D19="u60",F18*IF(OR(AND(F18&lt;100, $E18="W"), AND(F18&lt;400,$E18="M")),0.07,0.035),IF($D19="60-69",F18*0.025*IF(OR(AND(F18&lt;100, $E18="W"), AND(F18&lt;400,$E18="M")),1,0),IF($D19="70+",F18*0,F18*IF(OR(AND(F18&lt;100, $E18="W"), AND(F18&lt;400,$E18="M")),0.07,0.035)))),0)</f>
        <v>0</v>
      </c>
      <c r="G20" s="21">
        <f>IF(OR($E18="M",$E18="W"),IF($D19="u60",G18*IF(OR(AND(G18&lt;100, $E18="W"), AND(G18&lt;400,$E18="M")),0.07,0.035),IF($D19="60-69",G18*0.025*IF(OR(AND(G18&lt;100, $E18="W"), AND(G18&lt;400,$E18="M")),1,0),IF($D19="70+",G18*0,G18*IF(OR(AND(G18&lt;100, $E18="W"), AND(G18&lt;400,$E18="M")),0.07,0.035)))),0)</f>
        <v>0</v>
      </c>
      <c r="H20" s="21">
        <f>IF(OR($E18="M",$E18="W"),IF($D19="u60",H18*IF(OR(AND(H18&lt;100, $E18="W"), AND(H18&lt;400,$E18="M")),0.07,0.035),IF($D19="60-69",H18*0.025*IF(OR(AND(H18&lt;100, $E18="W"), AND(H18&lt;400,$E18="M")),1,0),IF($D19="70+",H18*0,H18*IF(OR(AND(H18&lt;100, $E18="W"), AND(H18&lt;400,$E18="M")),0.07,0.035)))),0)</f>
        <v>0</v>
      </c>
      <c r="I20" s="21">
        <f>IF(OR($E18="M",$E18="W"),IF($D19="u60",I18*IF(OR(AND(I18&lt;100, $E18="W"), AND(I18&lt;400,$E18="M")),0.07,0.035),IF($D19="60-69",I18*0.025*IF(OR(AND(I18&lt;100, $E18="W"), AND(I18&lt;400,$E18="M")),1,0),IF($D19="70+",I18*0,I18*IF(OR(AND(I18&lt;100, $E18="W"), AND(I18&lt;400,$E18="M")),0.07,0.035)))),0)</f>
        <v>0</v>
      </c>
      <c r="J20" s="21">
        <f>IF(OR($E18="M",$E18="W"),IF($D19="u60",J18*IF(OR(AND(J18&lt;100, $E18="W"), AND(J18&lt;400,$E18="M")),0.07,0.035),IF($D19="60-69",J18*0.025*IF(OR(AND(J18&lt;100, $E18="W"), AND(J18&lt;400,$E18="M")),1,0),IF($D19="70+",J18*0,J18*IF(OR(AND(J18&lt;100, $E18="W"), AND(J18&lt;400,$E18="M")),0.07,0.035)))),0)</f>
        <v>0</v>
      </c>
      <c r="K20" s="21">
        <f t="shared" si="0"/>
        <v>0</v>
      </c>
      <c r="L20" s="21">
        <f>SUM(K19:K20)</f>
        <v>0</v>
      </c>
      <c r="M20" s="63"/>
      <c r="N20" s="70"/>
      <c r="O20" s="71"/>
    </row>
    <row r="21" spans="1:15" ht="14.4" thickTop="1" x14ac:dyDescent="0.25">
      <c r="A21" s="14"/>
      <c r="B21" s="15"/>
      <c r="C21" s="16"/>
      <c r="D21" s="16"/>
      <c r="E21" s="36" t="s">
        <v>21</v>
      </c>
      <c r="F21" s="37"/>
      <c r="G21" s="37"/>
      <c r="H21" s="37"/>
      <c r="I21" s="37"/>
      <c r="J21" s="37"/>
      <c r="K21" s="17">
        <f t="shared" si="0"/>
        <v>0</v>
      </c>
      <c r="L21" s="17">
        <f>IF(D22="70+",0,K21)</f>
        <v>0</v>
      </c>
      <c r="M21" s="61">
        <f>COUNTIF(F21:J21,"&gt;0")</f>
        <v>0</v>
      </c>
      <c r="N21" s="66"/>
      <c r="O21" s="67"/>
    </row>
    <row r="22" spans="1:15" ht="13.8" x14ac:dyDescent="0.25">
      <c r="A22" s="29"/>
      <c r="B22" s="30"/>
      <c r="C22" s="31"/>
      <c r="D22" s="31"/>
      <c r="E22" s="36"/>
      <c r="F22" s="17">
        <f>IF(OR($E21="M",$E21="W"),IF($D22="u60",F21*0.035*IF(OR(AND(F21&lt;100, $E21="W"), AND(F21&lt;400,$E21="M")),0,1),IF($D22="60-69",F21*0.025*IF(OR(AND(F21&lt;100, $E21="W"), AND(F21&lt;400,$E21="M")),0,1),IF($D22="70+",F21*0*IF(OR(AND(F21&lt;100, $E21="W"), AND(F21&lt;400,$E21="M")),0,1),F21*0.035*IF(OR(AND(F21&lt;100, $E21="W"), AND(F21&lt;400,$E21="M")),0,1)))),0)</f>
        <v>0</v>
      </c>
      <c r="G22" s="17">
        <f>IF(OR($E21="M",$E21="W"),IF($D22="u60",G21*0.035*IF(OR(AND(G21&lt;100, $E21="W"), AND(G21&lt;400,$E21="M")),0,1),IF($D22="60-69",G21*0.025*IF(OR(AND(G21&lt;100, $E21="W"), AND(G21&lt;400,$E21="M")),0,1),IF($D22="70+",G21*0*IF(OR(AND(G21&lt;100, $E21="W"), AND(G21&lt;400,$E21="M")),0,1),G21*0.035*IF(OR(AND(G21&lt;100, $E21="W"), AND(G21&lt;400,$E21="M")),0,1)))),0)</f>
        <v>0</v>
      </c>
      <c r="H22" s="17">
        <f>IF(OR($E21="M",$E21="W"),IF($D22="u60",H21*0.035*IF(OR(AND(H21&lt;100, $E21="W"), AND(H21&lt;400,$E21="M")),0,1),IF($D22="60-69",H21*0.025*IF(OR(AND(H21&lt;100, $E21="W"), AND(H21&lt;400,$E21="M")),0,1),IF($D22="70+",H21*0*IF(OR(AND(H21&lt;100, $E21="W"), AND(H21&lt;400,$E21="M")),0,1),H21*0.035*IF(OR(AND(H21&lt;100, $E21="W"), AND(H21&lt;400,$E21="M")),0,1)))),0)</f>
        <v>0</v>
      </c>
      <c r="I22" s="17">
        <f>IF(OR($E21="M",$E21="W"),IF($D22="u60",I21*0.035*IF(OR(AND(I21&lt;100, $E21="W"), AND(I21&lt;400,$E21="M")),0,1),IF($D22="60-69",I21*0.025*IF(OR(AND(I21&lt;100, $E21="W"), AND(I21&lt;400,$E21="M")),0,1),IF($D22="70+",I21*0*IF(OR(AND(I21&lt;100, $E21="W"), AND(I21&lt;400,$E21="M")),0,1),I21*0.035*IF(OR(AND(I21&lt;100, $E21="W"), AND(I21&lt;400,$E21="M")),0,1)))),0)</f>
        <v>0</v>
      </c>
      <c r="J22" s="17">
        <f>IF(OR($E21="M",$E21="W"),IF($D22="u60",J21*0.035*IF(OR(AND(J21&lt;100, $E21="W"), AND(J21&lt;400,$E21="M")),0,1),IF($D22="60-69",J21*0.025*IF(OR(AND(J21&lt;100, $E21="W"), AND(J21&lt;400,$E21="M")),0,1),IF($D22="70+",J21*0*IF(OR(AND(J21&lt;100, $E21="W"), AND(J21&lt;400,$E21="M")),0,1),J21*0.035*IF(OR(AND(J21&lt;100, $E21="W"), AND(J21&lt;400,$E21="M")),0,1)))),0)</f>
        <v>0</v>
      </c>
      <c r="K22" s="17">
        <f t="shared" si="0"/>
        <v>0</v>
      </c>
      <c r="L22" s="17"/>
      <c r="M22" s="62"/>
      <c r="N22" s="68"/>
      <c r="O22" s="69"/>
    </row>
    <row r="23" spans="1:15" ht="14.4" thickBot="1" x14ac:dyDescent="0.3">
      <c r="A23" s="18"/>
      <c r="B23" s="19"/>
      <c r="C23" s="20"/>
      <c r="D23" s="20"/>
      <c r="E23" s="36"/>
      <c r="F23" s="21">
        <f>IF(OR($E21="M",$E21="W"),IF($D22="u60",F21*IF(OR(AND(F21&lt;100, $E21="W"), AND(F21&lt;400,$E21="M")),0.07,0.035),IF($D22="60-69",F21*0.025*IF(OR(AND(F21&lt;100, $E21="W"), AND(F21&lt;400,$E21="M")),1,0),IF($D22="70+",F21*0,F21*IF(OR(AND(F21&lt;100, $E21="W"), AND(F21&lt;400,$E21="M")),0.07,0.035)))),0)</f>
        <v>0</v>
      </c>
      <c r="G23" s="21">
        <f>IF(OR($E21="M",$E21="W"),IF($D22="u60",G21*IF(OR(AND(G21&lt;100, $E21="W"), AND(G21&lt;400,$E21="M")),0.07,0.035),IF($D22="60-69",G21*0.025*IF(OR(AND(G21&lt;100, $E21="W"), AND(G21&lt;400,$E21="M")),1,0),IF($D22="70+",G21*0,G21*IF(OR(AND(G21&lt;100, $E21="W"), AND(G21&lt;400,$E21="M")),0.07,0.035)))),0)</f>
        <v>0</v>
      </c>
      <c r="H23" s="21">
        <f>IF(OR($E21="M",$E21="W"),IF($D22="u60",H21*IF(OR(AND(H21&lt;100, $E21="W"), AND(H21&lt;400,$E21="M")),0.07,0.035),IF($D22="60-69",H21*0.025*IF(OR(AND(H21&lt;100, $E21="W"), AND(H21&lt;400,$E21="M")),1,0),IF($D22="70+",H21*0,H21*IF(OR(AND(H21&lt;100, $E21="W"), AND(H21&lt;400,$E21="M")),0.07,0.035)))),0)</f>
        <v>0</v>
      </c>
      <c r="I23" s="21">
        <f>IF(OR($E21="M",$E21="W"),IF($D22="u60",I21*IF(OR(AND(I21&lt;100, $E21="W"), AND(I21&lt;400,$E21="M")),0.07,0.035),IF($D22="60-69",I21*0.025*IF(OR(AND(I21&lt;100, $E21="W"), AND(I21&lt;400,$E21="M")),1,0),IF($D22="70+",I21*0,I21*IF(OR(AND(I21&lt;100, $E21="W"), AND(I21&lt;400,$E21="M")),0.07,0.035)))),0)</f>
        <v>0</v>
      </c>
      <c r="J23" s="21">
        <f>IF(OR($E21="M",$E21="W"),IF($D22="u60",J21*IF(OR(AND(J21&lt;100, $E21="W"), AND(J21&lt;400,$E21="M")),0.07,0.035),IF($D22="60-69",J21*0.025*IF(OR(AND(J21&lt;100, $E21="W"), AND(J21&lt;400,$E21="M")),1,0),IF($D22="70+",J21*0,J21*IF(OR(AND(J21&lt;100, $E21="W"), AND(J21&lt;400,$E21="M")),0.07,0.035)))),0)</f>
        <v>0</v>
      </c>
      <c r="K23" s="21">
        <f t="shared" si="0"/>
        <v>0</v>
      </c>
      <c r="L23" s="21">
        <f>SUM(K22:K23)</f>
        <v>0</v>
      </c>
      <c r="M23" s="63"/>
      <c r="N23" s="70"/>
      <c r="O23" s="71"/>
    </row>
    <row r="24" spans="1:15" ht="14.4" thickTop="1" x14ac:dyDescent="0.25">
      <c r="A24" s="14"/>
      <c r="B24" s="15"/>
      <c r="C24" s="16"/>
      <c r="D24" s="16"/>
      <c r="E24" s="36" t="s">
        <v>21</v>
      </c>
      <c r="F24" s="37"/>
      <c r="G24" s="37"/>
      <c r="H24" s="37"/>
      <c r="I24" s="37"/>
      <c r="J24" s="37"/>
      <c r="K24" s="17">
        <f t="shared" si="0"/>
        <v>0</v>
      </c>
      <c r="L24" s="17">
        <f>IF(D25="70+",0,K24)</f>
        <v>0</v>
      </c>
      <c r="M24" s="61">
        <f>COUNTIF(F24:J24,"&gt;0")</f>
        <v>0</v>
      </c>
      <c r="N24" s="66"/>
      <c r="O24" s="67"/>
    </row>
    <row r="25" spans="1:15" ht="13.8" x14ac:dyDescent="0.25">
      <c r="A25" s="29"/>
      <c r="B25" s="30"/>
      <c r="C25" s="31"/>
      <c r="D25" s="31"/>
      <c r="E25" s="36"/>
      <c r="F25" s="17">
        <f>IF(OR($E24="M",$E24="W"),IF($D25="u60",F24*0.035*IF(OR(AND(F24&lt;100, $E24="W"), AND(F24&lt;400,$E24="M")),0,1),IF($D25="60-69",F24*0.025*IF(OR(AND(F24&lt;100, $E24="W"), AND(F24&lt;400,$E24="M")),0,1),IF($D25="70+",F24*0*IF(OR(AND(F24&lt;100, $E24="W"), AND(F24&lt;400,$E24="M")),0,1),F24*0.035*IF(OR(AND(F24&lt;100, $E24="W"), AND(F24&lt;400,$E24="M")),0,1)))),0)</f>
        <v>0</v>
      </c>
      <c r="G25" s="17">
        <f>IF(OR($E24="M",$E24="W"),IF($D25="u60",G24*0.035*IF(OR(AND(G24&lt;100, $E24="W"), AND(G24&lt;400,$E24="M")),0,1),IF($D25="60-69",G24*0.025*IF(OR(AND(G24&lt;100, $E24="W"), AND(G24&lt;400,$E24="M")),0,1),IF($D25="70+",G24*0*IF(OR(AND(G24&lt;100, $E24="W"), AND(G24&lt;400,$E24="M")),0,1),G24*0.035*IF(OR(AND(G24&lt;100, $E24="W"), AND(G24&lt;400,$E24="M")),0,1)))),0)</f>
        <v>0</v>
      </c>
      <c r="H25" s="17">
        <f>IF(OR($E24="M",$E24="W"),IF($D25="u60",H24*0.035*IF(OR(AND(H24&lt;100, $E24="W"), AND(H24&lt;400,$E24="M")),0,1),IF($D25="60-69",H24*0.025*IF(OR(AND(H24&lt;100, $E24="W"), AND(H24&lt;400,$E24="M")),0,1),IF($D25="70+",H24*0*IF(OR(AND(H24&lt;100, $E24="W"), AND(H24&lt;400,$E24="M")),0,1),H24*0.035*IF(OR(AND(H24&lt;100, $E24="W"), AND(H24&lt;400,$E24="M")),0,1)))),0)</f>
        <v>0</v>
      </c>
      <c r="I25" s="17">
        <f>IF(OR($E24="M",$E24="W"),IF($D25="u60",I24*0.035*IF(OR(AND(I24&lt;100, $E24="W"), AND(I24&lt;400,$E24="M")),0,1),IF($D25="60-69",I24*0.025*IF(OR(AND(I24&lt;100, $E24="W"), AND(I24&lt;400,$E24="M")),0,1),IF($D25="70+",I24*0*IF(OR(AND(I24&lt;100, $E24="W"), AND(I24&lt;400,$E24="M")),0,1),I24*0.035*IF(OR(AND(I24&lt;100, $E24="W"), AND(I24&lt;400,$E24="M")),0,1)))),0)</f>
        <v>0</v>
      </c>
      <c r="J25" s="17">
        <f>IF(OR($E24="M",$E24="W"),IF($D25="u60",J24*0.035*IF(OR(AND(J24&lt;100, $E24="W"), AND(J24&lt;400,$E24="M")),0,1),IF($D25="60-69",J24*0.025*IF(OR(AND(J24&lt;100, $E24="W"), AND(J24&lt;400,$E24="M")),0,1),IF($D25="70+",J24*0*IF(OR(AND(J24&lt;100, $E24="W"), AND(J24&lt;400,$E24="M")),0,1),J24*0.035*IF(OR(AND(J24&lt;100, $E24="W"), AND(J24&lt;400,$E24="M")),0,1)))),0)</f>
        <v>0</v>
      </c>
      <c r="K25" s="17">
        <f t="shared" si="0"/>
        <v>0</v>
      </c>
      <c r="L25" s="17"/>
      <c r="M25" s="62"/>
      <c r="N25" s="68"/>
      <c r="O25" s="69"/>
    </row>
    <row r="26" spans="1:15" ht="14.4" thickBot="1" x14ac:dyDescent="0.3">
      <c r="A26" s="18"/>
      <c r="B26" s="19"/>
      <c r="C26" s="20"/>
      <c r="D26" s="20"/>
      <c r="E26" s="36"/>
      <c r="F26" s="21">
        <f>IF(OR($E24="M",$E24="W"),IF($D25="u60",F24*IF(OR(AND(F24&lt;100, $E24="W"), AND(F24&lt;400,$E24="M")),0.07,0.035),IF($D25="60-69",F24*0.025*IF(OR(AND(F24&lt;100, $E24="W"), AND(F24&lt;400,$E24="M")),1,0),IF($D25="70+",F24*0,F24*IF(OR(AND(F24&lt;100, $E24="W"), AND(F24&lt;400,$E24="M")),0.07,0.035)))),0)</f>
        <v>0</v>
      </c>
      <c r="G26" s="21">
        <f>IF(OR($E24="M",$E24="W"),IF($D25="u60",G24*IF(OR(AND(G24&lt;100, $E24="W"), AND(G24&lt;400,$E24="M")),0.07,0.035),IF($D25="60-69",G24*0.025*IF(OR(AND(G24&lt;100, $E24="W"), AND(G24&lt;400,$E24="M")),1,0),IF($D25="70+",G24*0,G24*IF(OR(AND(G24&lt;100, $E24="W"), AND(G24&lt;400,$E24="M")),0.07,0.035)))),0)</f>
        <v>0</v>
      </c>
      <c r="H26" s="21">
        <f>IF(OR($E24="M",$E24="W"),IF($D25="u60",H24*IF(OR(AND(H24&lt;100, $E24="W"), AND(H24&lt;400,$E24="M")),0.07,0.035),IF($D25="60-69",H24*0.025*IF(OR(AND(H24&lt;100, $E24="W"), AND(H24&lt;400,$E24="M")),1,0),IF($D25="70+",H24*0,H24*IF(OR(AND(H24&lt;100, $E24="W"), AND(H24&lt;400,$E24="M")),0.07,0.035)))),0)</f>
        <v>0</v>
      </c>
      <c r="I26" s="21">
        <f>IF(OR($E24="M",$E24="W"),IF($D25="u60",I24*IF(OR(AND(I24&lt;100, $E24="W"), AND(I24&lt;400,$E24="M")),0.07,0.035),IF($D25="60-69",I24*0.025*IF(OR(AND(I24&lt;100, $E24="W"), AND(I24&lt;400,$E24="M")),1,0),IF($D25="70+",I24*0,I24*IF(OR(AND(I24&lt;100, $E24="W"), AND(I24&lt;400,$E24="M")),0.07,0.035)))),0)</f>
        <v>0</v>
      </c>
      <c r="J26" s="21">
        <f>IF(OR($E24="M",$E24="W"),IF($D25="u60",J24*IF(OR(AND(J24&lt;100, $E24="W"), AND(J24&lt;400,$E24="M")),0.07,0.035),IF($D25="60-69",J24*0.025*IF(OR(AND(J24&lt;100, $E24="W"), AND(J24&lt;400,$E24="M")),1,0),IF($D25="70+",J24*0,J24*IF(OR(AND(J24&lt;100, $E24="W"), AND(J24&lt;400,$E24="M")),0.07,0.035)))),0)</f>
        <v>0</v>
      </c>
      <c r="K26" s="21">
        <f t="shared" si="0"/>
        <v>0</v>
      </c>
      <c r="L26" s="21">
        <f>SUM(K25:K26)</f>
        <v>0</v>
      </c>
      <c r="M26" s="63"/>
      <c r="N26" s="70"/>
      <c r="O26" s="71"/>
    </row>
    <row r="27" spans="1:15" ht="14.4" thickTop="1" x14ac:dyDescent="0.25">
      <c r="A27" s="14"/>
      <c r="B27" s="15"/>
      <c r="C27" s="16"/>
      <c r="D27" s="16"/>
      <c r="E27" s="36" t="s">
        <v>21</v>
      </c>
      <c r="F27" s="37"/>
      <c r="G27" s="37"/>
      <c r="H27" s="37"/>
      <c r="I27" s="37"/>
      <c r="J27" s="37"/>
      <c r="K27" s="17">
        <f t="shared" si="0"/>
        <v>0</v>
      </c>
      <c r="L27" s="17">
        <f>IF(D28="70+",0,K27)</f>
        <v>0</v>
      </c>
      <c r="M27" s="61">
        <f>COUNTIF(F27:J27,"&gt;0")</f>
        <v>0</v>
      </c>
      <c r="N27" s="66"/>
      <c r="O27" s="67"/>
    </row>
    <row r="28" spans="1:15" ht="13.8" x14ac:dyDescent="0.25">
      <c r="A28" s="29"/>
      <c r="B28" s="30"/>
      <c r="C28" s="31"/>
      <c r="D28" s="31"/>
      <c r="E28" s="36"/>
      <c r="F28" s="17">
        <f>IF(OR($E27="M",$E27="W"),IF($D28="u60",F27*0.035*IF(OR(AND(F27&lt;100, $E27="W"), AND(F27&lt;400,$E27="M")),0,1),IF($D28="60-69",F27*0.025*IF(OR(AND(F27&lt;100, $E27="W"), AND(F27&lt;400,$E27="M")),0,1),IF($D28="70+",F27*0*IF(OR(AND(F27&lt;100, $E27="W"), AND(F27&lt;400,$E27="M")),0,1),F27*0.035*IF(OR(AND(F27&lt;100, $E27="W"), AND(F27&lt;400,$E27="M")),0,1)))),0)</f>
        <v>0</v>
      </c>
      <c r="G28" s="17">
        <f>IF(OR($E27="M",$E27="W"),IF($D28="u60",G27*0.035*IF(OR(AND(G27&lt;100, $E27="W"), AND(G27&lt;400,$E27="M")),0,1),IF($D28="60-69",G27*0.025*IF(OR(AND(G27&lt;100, $E27="W"), AND(G27&lt;400,$E27="M")),0,1),IF($D28="70+",G27*0*IF(OR(AND(G27&lt;100, $E27="W"), AND(G27&lt;400,$E27="M")),0,1),G27*0.035*IF(OR(AND(G27&lt;100, $E27="W"), AND(G27&lt;400,$E27="M")),0,1)))),0)</f>
        <v>0</v>
      </c>
      <c r="H28" s="17">
        <f>IF(OR($E27="M",$E27="W"),IF($D28="u60",H27*0.035*IF(OR(AND(H27&lt;100, $E27="W"), AND(H27&lt;400,$E27="M")),0,1),IF($D28="60-69",H27*0.025*IF(OR(AND(H27&lt;100, $E27="W"), AND(H27&lt;400,$E27="M")),0,1),IF($D28="70+",H27*0*IF(OR(AND(H27&lt;100, $E27="W"), AND(H27&lt;400,$E27="M")),0,1),H27*0.035*IF(OR(AND(H27&lt;100, $E27="W"), AND(H27&lt;400,$E27="M")),0,1)))),0)</f>
        <v>0</v>
      </c>
      <c r="I28" s="17">
        <f>IF(OR($E27="M",$E27="W"),IF($D28="u60",I27*0.035*IF(OR(AND(I27&lt;100, $E27="W"), AND(I27&lt;400,$E27="M")),0,1),IF($D28="60-69",I27*0.025*IF(OR(AND(I27&lt;100, $E27="W"), AND(I27&lt;400,$E27="M")),0,1),IF($D28="70+",I27*0*IF(OR(AND(I27&lt;100, $E27="W"), AND(I27&lt;400,$E27="M")),0,1),I27*0.035*IF(OR(AND(I27&lt;100, $E27="W"), AND(I27&lt;400,$E27="M")),0,1)))),0)</f>
        <v>0</v>
      </c>
      <c r="J28" s="17">
        <f>IF(OR($E27="M",$E27="W"),IF($D28="u60",J27*0.035*IF(OR(AND(J27&lt;100, $E27="W"), AND(J27&lt;400,$E27="M")),0,1),IF($D28="60-69",J27*0.025*IF(OR(AND(J27&lt;100, $E27="W"), AND(J27&lt;400,$E27="M")),0,1),IF($D28="70+",J27*0*IF(OR(AND(J27&lt;100, $E27="W"), AND(J27&lt;400,$E27="M")),0,1),J27*0.035*IF(OR(AND(J27&lt;100, $E27="W"), AND(J27&lt;400,$E27="M")),0,1)))),0)</f>
        <v>0</v>
      </c>
      <c r="K28" s="17">
        <f t="shared" si="0"/>
        <v>0</v>
      </c>
      <c r="L28" s="17"/>
      <c r="M28" s="62"/>
      <c r="N28" s="68"/>
      <c r="O28" s="69"/>
    </row>
    <row r="29" spans="1:15" ht="14.4" thickBot="1" x14ac:dyDescent="0.3">
      <c r="A29" s="18"/>
      <c r="B29" s="19"/>
      <c r="C29" s="20"/>
      <c r="D29" s="20"/>
      <c r="E29" s="36"/>
      <c r="F29" s="21">
        <f>IF(OR($E27="M",$E27="W"),IF($D28="u60",F27*IF(OR(AND(F27&lt;100, $E27="W"), AND(F27&lt;400,$E27="M")),0.07,0.035),IF($D28="60-69",F27*0.025*IF(OR(AND(F27&lt;100, $E27="W"), AND(F27&lt;400,$E27="M")),1,0),IF($D28="70+",F27*0,F27*IF(OR(AND(F27&lt;100, $E27="W"), AND(F27&lt;400,$E27="M")),0.07,0.035)))),0)</f>
        <v>0</v>
      </c>
      <c r="G29" s="21">
        <f>IF(OR($E27="M",$E27="W"),IF($D28="u60",G27*IF(OR(AND(G27&lt;100, $E27="W"), AND(G27&lt;400,$E27="M")),0.07,0.035),IF($D28="60-69",G27*0.025*IF(OR(AND(G27&lt;100, $E27="W"), AND(G27&lt;400,$E27="M")),1,0),IF($D28="70+",G27*0,G27*IF(OR(AND(G27&lt;100, $E27="W"), AND(G27&lt;400,$E27="M")),0.07,0.035)))),0)</f>
        <v>0</v>
      </c>
      <c r="H29" s="21">
        <f>IF(OR($E27="M",$E27="W"),IF($D28="u60",H27*IF(OR(AND(H27&lt;100, $E27="W"), AND(H27&lt;400,$E27="M")),0.07,0.035),IF($D28="60-69",H27*0.025*IF(OR(AND(H27&lt;100, $E27="W"), AND(H27&lt;400,$E27="M")),1,0),IF($D28="70+",H27*0,H27*IF(OR(AND(H27&lt;100, $E27="W"), AND(H27&lt;400,$E27="M")),0.07,0.035)))),0)</f>
        <v>0</v>
      </c>
      <c r="I29" s="21">
        <f>IF(OR($E27="M",$E27="W"),IF($D28="u60",I27*IF(OR(AND(I27&lt;100, $E27="W"), AND(I27&lt;400,$E27="M")),0.07,0.035),IF($D28="60-69",I27*0.025*IF(OR(AND(I27&lt;100, $E27="W"), AND(I27&lt;400,$E27="M")),1,0),IF($D28="70+",I27*0,I27*IF(OR(AND(I27&lt;100, $E27="W"), AND(I27&lt;400,$E27="M")),0.07,0.035)))),0)</f>
        <v>0</v>
      </c>
      <c r="J29" s="21">
        <f>IF(OR($E27="M",$E27="W"),IF($D28="u60",J27*IF(OR(AND(J27&lt;100, $E27="W"), AND(J27&lt;400,$E27="M")),0.07,0.035),IF($D28="60-69",J27*0.025*IF(OR(AND(J27&lt;100, $E27="W"), AND(J27&lt;400,$E27="M")),1,0),IF($D28="70+",J27*0,J27*IF(OR(AND(J27&lt;100, $E27="W"), AND(J27&lt;400,$E27="M")),0.07,0.035)))),0)</f>
        <v>0</v>
      </c>
      <c r="K29" s="21">
        <f t="shared" si="0"/>
        <v>0</v>
      </c>
      <c r="L29" s="21">
        <f>SUM(K28:K29)</f>
        <v>0</v>
      </c>
      <c r="M29" s="63"/>
      <c r="N29" s="70"/>
      <c r="O29" s="71"/>
    </row>
    <row r="30" spans="1:15" ht="14.4" thickTop="1" x14ac:dyDescent="0.25">
      <c r="A30" s="14"/>
      <c r="B30" s="15"/>
      <c r="C30" s="16"/>
      <c r="D30" s="16"/>
      <c r="E30" s="36" t="s">
        <v>21</v>
      </c>
      <c r="F30" s="37"/>
      <c r="G30" s="37"/>
      <c r="H30" s="37"/>
      <c r="I30" s="37"/>
      <c r="J30" s="37"/>
      <c r="K30" s="17">
        <f t="shared" si="0"/>
        <v>0</v>
      </c>
      <c r="L30" s="17">
        <f>IF(D31="70+",0,K30)</f>
        <v>0</v>
      </c>
      <c r="M30" s="61">
        <f>COUNTIF(F30:J30,"&gt;0")</f>
        <v>0</v>
      </c>
      <c r="N30" s="66"/>
      <c r="O30" s="67"/>
    </row>
    <row r="31" spans="1:15" ht="13.8" x14ac:dyDescent="0.25">
      <c r="A31" s="29"/>
      <c r="B31" s="30"/>
      <c r="C31" s="31"/>
      <c r="D31" s="31"/>
      <c r="E31" s="36"/>
      <c r="F31" s="17">
        <f>IF(OR($E30="M",$E30="W"),IF($D31="u60",F30*0.035*IF(OR(AND(F30&lt;100, $E30="W"), AND(F30&lt;400,$E30="M")),0,1),IF($D31="60-69",F30*0.025*IF(OR(AND(F30&lt;100, $E30="W"), AND(F30&lt;400,$E30="M")),0,1),IF($D31="70+",F30*0*IF(OR(AND(F30&lt;100, $E30="W"), AND(F30&lt;400,$E30="M")),0,1),F30*0.035*IF(OR(AND(F30&lt;100, $E30="W"), AND(F30&lt;400,$E30="M")),0,1)))),0)</f>
        <v>0</v>
      </c>
      <c r="G31" s="17">
        <f>IF(OR($E30="M",$E30="W"),IF($D31="u60",G30*0.035*IF(OR(AND(G30&lt;100, $E30="W"), AND(G30&lt;400,$E30="M")),0,1),IF($D31="60-69",G30*0.025*IF(OR(AND(G30&lt;100, $E30="W"), AND(G30&lt;400,$E30="M")),0,1),IF($D31="70+",G30*0*IF(OR(AND(G30&lt;100, $E30="W"), AND(G30&lt;400,$E30="M")),0,1),G30*0.035*IF(OR(AND(G30&lt;100, $E30="W"), AND(G30&lt;400,$E30="M")),0,1)))),0)</f>
        <v>0</v>
      </c>
      <c r="H31" s="17">
        <f>IF(OR($E30="M",$E30="W"),IF($D31="u60",H30*0.035*IF(OR(AND(H30&lt;100, $E30="W"), AND(H30&lt;400,$E30="M")),0,1),IF($D31="60-69",H30*0.025*IF(OR(AND(H30&lt;100, $E30="W"), AND(H30&lt;400,$E30="M")),0,1),IF($D31="70+",H30*0*IF(OR(AND(H30&lt;100, $E30="W"), AND(H30&lt;400,$E30="M")),0,1),H30*0.035*IF(OR(AND(H30&lt;100, $E30="W"), AND(H30&lt;400,$E30="M")),0,1)))),0)</f>
        <v>0</v>
      </c>
      <c r="I31" s="17">
        <f>IF(OR($E30="M",$E30="W"),IF($D31="u60",I30*0.035*IF(OR(AND(I30&lt;100, $E30="W"), AND(I30&lt;400,$E30="M")),0,1),IF($D31="60-69",I30*0.025*IF(OR(AND(I30&lt;100, $E30="W"), AND(I30&lt;400,$E30="M")),0,1),IF($D31="70+",I30*0*IF(OR(AND(I30&lt;100, $E30="W"), AND(I30&lt;400,$E30="M")),0,1),I30*0.035*IF(OR(AND(I30&lt;100, $E30="W"), AND(I30&lt;400,$E30="M")),0,1)))),0)</f>
        <v>0</v>
      </c>
      <c r="J31" s="17">
        <f>IF(OR($E30="M",$E30="W"),IF($D31="u60",J30*0.035*IF(OR(AND(J30&lt;100, $E30="W"), AND(J30&lt;400,$E30="M")),0,1),IF($D31="60-69",J30*0.025*IF(OR(AND(J30&lt;100, $E30="W"), AND(J30&lt;400,$E30="M")),0,1),IF($D31="70+",J30*0*IF(OR(AND(J30&lt;100, $E30="W"), AND(J30&lt;400,$E30="M")),0,1),J30*0.035*IF(OR(AND(J30&lt;100, $E30="W"), AND(J30&lt;400,$E30="M")),0,1)))),0)</f>
        <v>0</v>
      </c>
      <c r="K31" s="17">
        <f t="shared" si="0"/>
        <v>0</v>
      </c>
      <c r="L31" s="17"/>
      <c r="M31" s="62"/>
      <c r="N31" s="68"/>
      <c r="O31" s="69"/>
    </row>
    <row r="32" spans="1:15" ht="14.4" thickBot="1" x14ac:dyDescent="0.3">
      <c r="A32" s="18"/>
      <c r="B32" s="19"/>
      <c r="C32" s="20"/>
      <c r="D32" s="20"/>
      <c r="E32" s="36"/>
      <c r="F32" s="21">
        <f>IF(OR($E30="M",$E30="W"),IF($D31="u60",F30*IF(OR(AND(F30&lt;100, $E30="W"), AND(F30&lt;400,$E30="M")),0.07,0.035),IF($D31="60-69",F30*0.025*IF(OR(AND(F30&lt;100, $E30="W"), AND(F30&lt;400,$E30="M")),1,0),IF($D31="70+",F30*0,F30*IF(OR(AND(F30&lt;100, $E30="W"), AND(F30&lt;400,$E30="M")),0.07,0.035)))),0)</f>
        <v>0</v>
      </c>
      <c r="G32" s="21">
        <f>IF(OR($E30="M",$E30="W"),IF($D31="u60",G30*IF(OR(AND(G30&lt;100, $E30="W"), AND(G30&lt;400,$E30="M")),0.07,0.035),IF($D31="60-69",G30*0.025*IF(OR(AND(G30&lt;100, $E30="W"), AND(G30&lt;400,$E30="M")),1,0),IF($D31="70+",G30*0,G30*IF(OR(AND(G30&lt;100, $E30="W"), AND(G30&lt;400,$E30="M")),0.07,0.035)))),0)</f>
        <v>0</v>
      </c>
      <c r="H32" s="21">
        <f>IF(OR($E30="M",$E30="W"),IF($D31="u60",H30*IF(OR(AND(H30&lt;100, $E30="W"), AND(H30&lt;400,$E30="M")),0.07,0.035),IF($D31="60-69",H30*0.025*IF(OR(AND(H30&lt;100, $E30="W"), AND(H30&lt;400,$E30="M")),1,0),IF($D31="70+",H30*0,H30*IF(OR(AND(H30&lt;100, $E30="W"), AND(H30&lt;400,$E30="M")),0.07,0.035)))),0)</f>
        <v>0</v>
      </c>
      <c r="I32" s="21">
        <f>IF(OR($E30="M",$E30="W"),IF($D31="u60",I30*IF(OR(AND(I30&lt;100, $E30="W"), AND(I30&lt;400,$E30="M")),0.07,0.035),IF($D31="60-69",I30*0.025*IF(OR(AND(I30&lt;100, $E30="W"), AND(I30&lt;400,$E30="M")),1,0),IF($D31="70+",I30*0,I30*IF(OR(AND(I30&lt;100, $E30="W"), AND(I30&lt;400,$E30="M")),0.07,0.035)))),0)</f>
        <v>0</v>
      </c>
      <c r="J32" s="21">
        <f>IF(OR($E30="M",$E30="W"),IF($D31="u60",J30*IF(OR(AND(J30&lt;100, $E30="W"), AND(J30&lt;400,$E30="M")),0.07,0.035),IF($D31="60-69",J30*0.025*IF(OR(AND(J30&lt;100, $E30="W"), AND(J30&lt;400,$E30="M")),1,0),IF($D31="70+",J30*0,J30*IF(OR(AND(J30&lt;100, $E30="W"), AND(J30&lt;400,$E30="M")),0.07,0.035)))),0)</f>
        <v>0</v>
      </c>
      <c r="K32" s="21">
        <f t="shared" si="0"/>
        <v>0</v>
      </c>
      <c r="L32" s="21">
        <f>SUM(K31:K32)</f>
        <v>0</v>
      </c>
      <c r="M32" s="63"/>
      <c r="N32" s="70"/>
      <c r="O32" s="71"/>
    </row>
    <row r="33" spans="1:15" ht="14.4" thickTop="1" x14ac:dyDescent="0.25">
      <c r="A33" s="22"/>
      <c r="B33" s="22"/>
      <c r="C33" s="22"/>
      <c r="D33" s="22"/>
      <c r="E33" s="22"/>
      <c r="F33" s="22"/>
      <c r="G33" s="77" t="s">
        <v>13</v>
      </c>
      <c r="H33" s="77"/>
      <c r="I33" s="28" t="s">
        <v>18</v>
      </c>
      <c r="J33" s="58">
        <f>Page18!J33 + COUNTA(B10,B13,B16,B19,B22,B26,B25,B26,B28,B31)</f>
        <v>0</v>
      </c>
      <c r="K33" s="27">
        <f>Page18!K33 + K9+K12+K15+K18+K21+K24+K27+K30</f>
        <v>0</v>
      </c>
      <c r="L33" s="24">
        <f>SUM(L9,L12,L15,L18,L21,L24,L27,L30)</f>
        <v>0</v>
      </c>
      <c r="M33" s="22" t="s">
        <v>12</v>
      </c>
      <c r="N33" s="25"/>
    </row>
    <row r="34" spans="1:15" ht="13.8" x14ac:dyDescent="0.25">
      <c r="A34" s="22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3">
        <f>Page18!L34 +L11+L14+L17+L20+L23+L26+L29+L32</f>
        <v>0</v>
      </c>
      <c r="M34" s="22" t="s">
        <v>50</v>
      </c>
      <c r="N34" s="26"/>
    </row>
    <row r="35" spans="1:15" ht="13.8" x14ac:dyDescent="0.25">
      <c r="A35" s="22"/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</row>
    <row r="36" spans="1:15" ht="13.8" x14ac:dyDescent="0.25">
      <c r="A36" s="72" t="s">
        <v>65</v>
      </c>
      <c r="B36" s="72"/>
      <c r="C36" s="73"/>
      <c r="D36" s="73"/>
      <c r="E36" s="73"/>
      <c r="F36" s="73"/>
      <c r="G36" s="73"/>
      <c r="H36" s="54" t="s">
        <v>66</v>
      </c>
      <c r="I36" s="73"/>
      <c r="J36" s="73"/>
      <c r="K36" s="73"/>
      <c r="L36" s="73"/>
      <c r="M36" s="22"/>
      <c r="N36" s="22"/>
      <c r="O36" s="22"/>
    </row>
    <row r="37" spans="1:15" ht="13.8" x14ac:dyDescent="0.25">
      <c r="A37" s="22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</row>
  </sheetData>
  <sheetProtection algorithmName="SHA-512" hashValue="XF81B08SdmPnT7Houe514GuO6frHYdCGU8q6Gj7c8uml+pJSAK6kakBUZNeQJG+bqMSn8+znn60vKLmtkYxb5A==" saltValue="LhOPk7CNyh6f5vcqS0qn0w==" spinCount="100000" sheet="1" objects="1" scenarios="1" selectLockedCells="1"/>
  <mergeCells count="35">
    <mergeCell ref="G1:I1"/>
    <mergeCell ref="AY1:AZ1"/>
    <mergeCell ref="G2:I2"/>
    <mergeCell ref="I4:K4"/>
    <mergeCell ref="C5:F5"/>
    <mergeCell ref="G5:H5"/>
    <mergeCell ref="N19:O19"/>
    <mergeCell ref="A6:O6"/>
    <mergeCell ref="N9:O9"/>
    <mergeCell ref="N10:O10"/>
    <mergeCell ref="N11:O11"/>
    <mergeCell ref="N12:O12"/>
    <mergeCell ref="N13:O13"/>
    <mergeCell ref="N14:O14"/>
    <mergeCell ref="N15:O15"/>
    <mergeCell ref="N16:O16"/>
    <mergeCell ref="N17:O17"/>
    <mergeCell ref="N18:O18"/>
    <mergeCell ref="N31:O31"/>
    <mergeCell ref="N20:O20"/>
    <mergeCell ref="N21:O21"/>
    <mergeCell ref="N22:O22"/>
    <mergeCell ref="N23:O23"/>
    <mergeCell ref="N24:O24"/>
    <mergeCell ref="N25:O25"/>
    <mergeCell ref="N26:O26"/>
    <mergeCell ref="N27:O27"/>
    <mergeCell ref="N28:O28"/>
    <mergeCell ref="N29:O29"/>
    <mergeCell ref="N30:O30"/>
    <mergeCell ref="N32:O32"/>
    <mergeCell ref="G33:H33"/>
    <mergeCell ref="A36:B36"/>
    <mergeCell ref="C36:G36"/>
    <mergeCell ref="I36:L36"/>
  </mergeCells>
  <dataValidations count="5">
    <dataValidation type="list" allowBlank="1" showInputMessage="1" showErrorMessage="1" errorTitle="Sex" error="Please enter M for male or F for female" promptTitle="Sex" sqref="C13 C31 C10 C16" xr:uid="{1D1D74B0-756B-4978-A70A-9D575E9ED57B}">
      <formula1>$P$1:$P$2</formula1>
    </dataValidation>
    <dataValidation type="list" allowBlank="1" showInputMessage="1" showErrorMessage="1" errorTitle="Sex" error="Please enter M for male of F for female" promptTitle="Sex" sqref="C19 C28 C22 C25" xr:uid="{41513DF1-3A05-4998-86CB-8EFF4AFE75BA}">
      <formula1>$P$1:$P$2</formula1>
    </dataValidation>
    <dataValidation type="list" allowBlank="1" showInputMessage="1" showErrorMessage="1" sqref="E9 E12 E15 E18 E21 E24 E27 E30" xr:uid="{4C926A54-C990-4AB3-89A7-0D45D927C264}">
      <formula1>$P$3:$P$4</formula1>
    </dataValidation>
    <dataValidation type="list" allowBlank="1" showInputMessage="1" showErrorMessage="1" errorTitle="Age Group" error="Please enter U60 if Employee is less than 60 years old. Or Enter B67 if he/she is between 60 and 70 years old. Or Enter 70+ if he/she is 70 years or over" promptTitle="Age Group" sqref="D10 D28 D25 D22 D19 D16 D13 D31" xr:uid="{548EECF2-19E8-4BC6-8193-A6DB654B13CD}">
      <formula1>$AY$2:$AY$4</formula1>
    </dataValidation>
    <dataValidation allowBlank="1" showInputMessage="1" showErrorMessage="1" errorTitle="Age Group" error="Please enter U60 if Employee is less than 60 years old. Or Enter B67 if he/she is between 60 and 70 years old. Or Enter 70+ if he/she is 70 years or over" promptTitle="Age Group" sqref="E10:E11 E13:E14 E16:E17 E19:E20 E22:E23 E25:E26 E28:E29 E31:E32" xr:uid="{339D3185-75CA-4900-A765-F793E7630492}"/>
  </dataValidations>
  <pageMargins left="0.5" right="0.5" top="0.25" bottom="0.25" header="0.5" footer="0.5"/>
  <pageSetup paperSize="5" scale="92" orientation="landscape" r:id="rId1"/>
  <headerFooter alignWithMargins="0">
    <oddFooter>&amp;L
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3185" r:id="rId4" name="Drop Down 1">
              <controlPr defaultSize="0" autoLine="0" autoPict="0">
                <anchor moveWithCells="1">
                  <from>
                    <xdr:col>8</xdr:col>
                    <xdr:colOff>937260</xdr:colOff>
                    <xdr:row>4</xdr:row>
                    <xdr:rowOff>7620</xdr:rowOff>
                  </from>
                  <to>
                    <xdr:col>10</xdr:col>
                    <xdr:colOff>220980</xdr:colOff>
                    <xdr:row>5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851C99-C08F-47A1-8F70-DD59E7CD2B79}">
  <sheetPr>
    <pageSetUpPr fitToPage="1"/>
  </sheetPr>
  <dimension ref="A1:BA37"/>
  <sheetViews>
    <sheetView zoomScale="86" zoomScaleNormal="86" workbookViewId="0">
      <selection activeCell="C36" sqref="C36:G36"/>
    </sheetView>
  </sheetViews>
  <sheetFormatPr defaultRowHeight="13.2" x14ac:dyDescent="0.25"/>
  <cols>
    <col min="1" max="1" width="14.5546875" customWidth="1"/>
    <col min="2" max="2" width="25.6640625" customWidth="1"/>
    <col min="3" max="3" width="4.33203125" customWidth="1"/>
    <col min="4" max="4" width="8.6640625" customWidth="1"/>
    <col min="5" max="5" width="3.6640625" customWidth="1"/>
    <col min="6" max="10" width="14.109375" customWidth="1"/>
    <col min="11" max="11" width="16.109375" bestFit="1" customWidth="1"/>
    <col min="12" max="12" width="19.5546875" customWidth="1"/>
    <col min="13" max="14" width="3.6640625" customWidth="1"/>
    <col min="15" max="15" width="16.88671875" customWidth="1"/>
    <col min="16" max="16" width="6.6640625" hidden="1" customWidth="1"/>
    <col min="49" max="49" width="15.6640625" bestFit="1" customWidth="1"/>
    <col min="50" max="50" width="14.88671875" bestFit="1" customWidth="1"/>
    <col min="51" max="51" width="8.88671875" customWidth="1"/>
    <col min="52" max="52" width="17.109375" bestFit="1" customWidth="1"/>
  </cols>
  <sheetData>
    <row r="1" spans="1:53" ht="15.6" x14ac:dyDescent="0.3">
      <c r="A1" s="1"/>
      <c r="B1" s="2"/>
      <c r="F1" s="2"/>
      <c r="G1" s="75" t="s">
        <v>0</v>
      </c>
      <c r="H1" s="75"/>
      <c r="I1" s="75"/>
      <c r="L1" s="4" t="s">
        <v>15</v>
      </c>
      <c r="M1" s="4"/>
      <c r="N1" s="4"/>
      <c r="O1" s="2"/>
      <c r="P1" s="40" t="s">
        <v>21</v>
      </c>
      <c r="AW1" s="45" t="s">
        <v>40</v>
      </c>
      <c r="AX1" s="45" t="s">
        <v>41</v>
      </c>
      <c r="AY1" s="74" t="s">
        <v>43</v>
      </c>
      <c r="AZ1" s="74"/>
      <c r="BA1" s="45" t="s">
        <v>59</v>
      </c>
    </row>
    <row r="2" spans="1:53" ht="15.6" x14ac:dyDescent="0.3">
      <c r="A2" s="2"/>
      <c r="B2" s="2"/>
      <c r="F2" s="2"/>
      <c r="G2" s="74" t="s">
        <v>1</v>
      </c>
      <c r="H2" s="74"/>
      <c r="I2" s="74"/>
      <c r="L2" s="32"/>
      <c r="M2" s="5"/>
      <c r="O2" s="3" t="s">
        <v>87</v>
      </c>
      <c r="P2" s="38" t="s">
        <v>20</v>
      </c>
      <c r="AW2" s="45" t="s">
        <v>14</v>
      </c>
      <c r="AX2" s="49">
        <f>EOMONTH(G5,-1)+1</f>
        <v>45839</v>
      </c>
      <c r="AY2" s="53" t="s">
        <v>47</v>
      </c>
      <c r="AZ2" s="45" t="s">
        <v>44</v>
      </c>
      <c r="BA2">
        <f>WEEKNUM(G5,12)-WEEKNUM(DATE(YEAR(G5),MONTH(G5),1),12)+1</f>
        <v>5</v>
      </c>
    </row>
    <row r="3" spans="1:53" ht="15.6" x14ac:dyDescent="0.3">
      <c r="A3" s="2"/>
      <c r="B3" s="2"/>
      <c r="F3" s="3" t="s">
        <v>6</v>
      </c>
      <c r="G3" s="33"/>
      <c r="H3" s="33"/>
      <c r="I3" s="34"/>
      <c r="J3" s="2"/>
      <c r="L3" s="2"/>
      <c r="M3" s="2"/>
      <c r="O3" s="2"/>
      <c r="P3" s="39" t="s">
        <v>22</v>
      </c>
      <c r="AW3" s="45" t="s">
        <v>35</v>
      </c>
      <c r="AY3" s="45" t="s">
        <v>62</v>
      </c>
      <c r="AZ3" s="45" t="s">
        <v>45</v>
      </c>
    </row>
    <row r="4" spans="1:53" ht="15" x14ac:dyDescent="0.25">
      <c r="A4" s="2"/>
      <c r="B4" s="2"/>
      <c r="F4" s="3" t="s">
        <v>2</v>
      </c>
      <c r="G4" s="35"/>
      <c r="H4" s="3" t="s">
        <v>3</v>
      </c>
      <c r="I4" s="80"/>
      <c r="J4" s="80"/>
      <c r="K4" s="80"/>
      <c r="L4" s="2"/>
      <c r="M4" s="2"/>
      <c r="N4" s="2"/>
      <c r="O4" s="2"/>
      <c r="P4" s="39" t="s">
        <v>21</v>
      </c>
      <c r="AW4" s="45" t="s">
        <v>36</v>
      </c>
      <c r="AY4" s="45" t="s">
        <v>48</v>
      </c>
      <c r="AZ4" s="45" t="s">
        <v>46</v>
      </c>
    </row>
    <row r="5" spans="1:53" ht="15.6" x14ac:dyDescent="0.3">
      <c r="A5" s="2"/>
      <c r="B5" s="2"/>
      <c r="C5" s="76" t="s">
        <v>4</v>
      </c>
      <c r="D5" s="76"/>
      <c r="E5" s="76"/>
      <c r="F5" s="76"/>
      <c r="G5" s="78">
        <v>45869</v>
      </c>
      <c r="H5" s="79"/>
      <c r="I5" s="55" t="s">
        <v>14</v>
      </c>
      <c r="J5" s="51">
        <v>7</v>
      </c>
      <c r="K5" s="50"/>
      <c r="L5" s="2"/>
      <c r="M5" s="2"/>
      <c r="N5" s="2"/>
      <c r="O5" s="2"/>
      <c r="R5" s="45"/>
      <c r="AW5" s="45" t="s">
        <v>37</v>
      </c>
    </row>
    <row r="6" spans="1:53" ht="18" customHeight="1" x14ac:dyDescent="0.25">
      <c r="A6" s="74" t="s">
        <v>5</v>
      </c>
      <c r="B6" s="74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AW6" s="45" t="s">
        <v>38</v>
      </c>
    </row>
    <row r="7" spans="1:53" ht="13.8" x14ac:dyDescent="0.25">
      <c r="A7" s="6"/>
      <c r="B7" s="6"/>
      <c r="C7" s="6"/>
      <c r="D7" s="52"/>
      <c r="E7" s="41" t="s">
        <v>22</v>
      </c>
      <c r="F7" s="7" t="s">
        <v>14</v>
      </c>
      <c r="G7" s="8" t="s">
        <v>14</v>
      </c>
      <c r="H7" s="8" t="s">
        <v>14</v>
      </c>
      <c r="I7" s="8" t="s">
        <v>14</v>
      </c>
      <c r="J7" s="9" t="s">
        <v>14</v>
      </c>
      <c r="K7" s="6" t="s">
        <v>16</v>
      </c>
      <c r="L7" s="10" t="s">
        <v>49</v>
      </c>
      <c r="M7" s="43" t="s">
        <v>19</v>
      </c>
      <c r="N7" s="60"/>
      <c r="O7" s="52"/>
      <c r="AW7" s="45" t="s">
        <v>39</v>
      </c>
    </row>
    <row r="8" spans="1:53" ht="14.4" thickBot="1" x14ac:dyDescent="0.3">
      <c r="A8" s="11" t="s">
        <v>7</v>
      </c>
      <c r="B8" s="12" t="s">
        <v>10</v>
      </c>
      <c r="C8" s="12" t="s">
        <v>8</v>
      </c>
      <c r="D8" s="12" t="s">
        <v>42</v>
      </c>
      <c r="E8" s="42" t="s">
        <v>21</v>
      </c>
      <c r="F8" s="46">
        <f>IF(WEEKDAY(AX2)&gt;J5-1,AX2+7-(WEEKDAY(AX2)-(J5-1)),IF(WEEKDAY(AX2)&lt;J5-1,AX2 + (J5-1) - WEEKDAY(AX2),AX2))</f>
        <v>45842</v>
      </c>
      <c r="G8" s="47">
        <f>F8+7</f>
        <v>45849</v>
      </c>
      <c r="H8" s="47">
        <f>G8+7</f>
        <v>45856</v>
      </c>
      <c r="I8" s="47">
        <f>H8+7</f>
        <v>45863</v>
      </c>
      <c r="J8" s="48" t="str">
        <f>IF(MONTH(I8+7)=MONTH(G5),I8+7,"")</f>
        <v/>
      </c>
      <c r="K8" s="12" t="s">
        <v>11</v>
      </c>
      <c r="L8" s="13" t="s">
        <v>17</v>
      </c>
      <c r="M8" s="44" t="s">
        <v>79</v>
      </c>
      <c r="N8" s="64" t="s">
        <v>9</v>
      </c>
      <c r="O8" s="59"/>
      <c r="AW8" s="45" t="s">
        <v>33</v>
      </c>
    </row>
    <row r="9" spans="1:53" ht="14.4" thickTop="1" x14ac:dyDescent="0.25">
      <c r="A9" s="14"/>
      <c r="B9" s="15"/>
      <c r="C9" s="16"/>
      <c r="D9" s="16"/>
      <c r="E9" s="36" t="s">
        <v>21</v>
      </c>
      <c r="F9" s="37"/>
      <c r="G9" s="37"/>
      <c r="H9" s="37"/>
      <c r="I9" s="37"/>
      <c r="J9" s="37"/>
      <c r="K9" s="17">
        <f t="shared" ref="K9:K32" si="0">SUM(F9:J9)</f>
        <v>0</v>
      </c>
      <c r="L9" s="17">
        <f>IF(D10="70+",0,K9)</f>
        <v>0</v>
      </c>
      <c r="M9" s="61">
        <f>COUNTIF(F9:J9,"&gt;0")</f>
        <v>0</v>
      </c>
      <c r="N9" s="66"/>
      <c r="O9" s="67"/>
      <c r="AW9" s="45" t="s">
        <v>34</v>
      </c>
    </row>
    <row r="10" spans="1:53" ht="13.8" x14ac:dyDescent="0.25">
      <c r="A10" s="29"/>
      <c r="B10" s="30"/>
      <c r="C10" s="31"/>
      <c r="D10" s="31"/>
      <c r="E10" s="36"/>
      <c r="F10" s="17">
        <f>IF(OR($E9="M",$E9="W"),IF($D10="u60",F9*0.035*IF(OR(AND(F9&lt;100, $E9="W"), AND(F9&lt;400,$E9="M")),0,1),IF($D10="60-69",F9*0.025*IF(OR(AND(F9&lt;100, $E9="W"), AND(F9&lt;400,$E9="M")),0,1),IF($D10="70+",F9*0*IF(OR(AND(F9&lt;100, $E9="W"), AND(F9&lt;400,$E9="M")),0,1),F9*0.035*IF(OR(AND(F9&lt;100, $E9="W"), AND(F9&lt;400,$E9="M")),0,1)))),0)</f>
        <v>0</v>
      </c>
      <c r="G10" s="17">
        <f>IF(OR($E9="M",$E9="W"),IF($D10="u60",G9*0.035*IF(OR(AND(G9&lt;100, $E9="W"), AND(G9&lt;400,$E9="M")),0,1),IF($D10="60-69",G9*0.025*IF(OR(AND(G9&lt;100, $E9="W"), AND(G9&lt;400,$E9="M")),0,1),IF($D10="70+",G9*0*IF(OR(AND(G9&lt;100, $E9="W"), AND(G9&lt;400,$E9="M")),0,1),G9*0.035*IF(OR(AND(G9&lt;100, $E9="W"), AND(G9&lt;400,$E9="M")),0,1)))),0)</f>
        <v>0</v>
      </c>
      <c r="H10" s="17">
        <f>IF(OR($E9="M",$E9="W"),IF($D10="u60",H9*0.035*IF(OR(AND(H9&lt;100, $E9="W"), AND(H9&lt;400,$E9="M")),0,1),IF($D10="60-69",H9*0.025*IF(OR(AND(H9&lt;100, $E9="W"), AND(H9&lt;400,$E9="M")),0,1),IF($D10="70+",H9*0*IF(OR(AND(H9&lt;100, $E9="W"), AND(H9&lt;400,$E9="M")),0,1),H9*0.035*IF(OR(AND(H9&lt;100, $E9="W"), AND(H9&lt;400,$E9="M")),0,1)))),0)</f>
        <v>0</v>
      </c>
      <c r="I10" s="17">
        <f>IF(OR($E9="M",$E9="W"),IF($D10="u60",I9*0.035*IF(OR(AND(I9&lt;100, $E9="W"), AND(I9&lt;400,$E9="M")),0,1),IF($D10="60-69",I9*0.025*IF(OR(AND(I9&lt;100, $E9="W"), AND(I9&lt;400,$E9="M")),0,1),IF($D10="70+",I9*0*IF(OR(AND(I9&lt;100, $E9="W"), AND(I9&lt;400,$E9="M")),0,1),I9*0.035*IF(OR(AND(I9&lt;100, $E9="W"), AND(I9&lt;400,$E9="M")),0,1)))),0)</f>
        <v>0</v>
      </c>
      <c r="J10" s="17">
        <f>IF(OR($E9="M",$E9="W"),IF($D10="u60",J9*0.035*IF(OR(AND(J9&lt;100, $E9="W"), AND(J9&lt;400,$E9="M")),0,1),IF($D10="60-69",J9*0.025*IF(OR(AND(J9&lt;100, $E9="W"), AND(J9&lt;400,$E9="M")),0,1),IF($D10="70+",J9*0*IF(OR(AND(J9&lt;100, $E9="W"), AND(J9&lt;400,$E9="M")),0,1),J9*0.035*IF(OR(AND(J9&lt;100, $E9="W"), AND(J9&lt;400,$E9="M")),0,1)))),0)</f>
        <v>0</v>
      </c>
      <c r="K10" s="17">
        <f t="shared" si="0"/>
        <v>0</v>
      </c>
      <c r="L10" s="17"/>
      <c r="M10" s="62"/>
      <c r="N10" s="68"/>
      <c r="O10" s="69"/>
      <c r="T10" s="45"/>
    </row>
    <row r="11" spans="1:53" ht="14.4" thickBot="1" x14ac:dyDescent="0.3">
      <c r="A11" s="18"/>
      <c r="B11" s="19"/>
      <c r="C11" s="20"/>
      <c r="D11" s="20"/>
      <c r="E11" s="36"/>
      <c r="F11" s="21">
        <f>IF(OR($E9="M",$E9="W"),IF($D10="u60",F9*IF(OR(AND(F9&lt;100, $E9="W"), AND(F9&lt;400,$E9="M")),0.07,0.035),IF($D10="60-69",F9*0.025*IF(OR(AND(F9&lt;100, $E9="W"), AND(F9&lt;400,$E9="M")),1,0),IF($D10="70+",F9*0,F9*IF(OR(AND(F9&lt;100, $E9="W"), AND(F9&lt;400,$E9="M")),0.07,0.035)))),0)</f>
        <v>0</v>
      </c>
      <c r="G11" s="21">
        <f>IF(OR($E9="M",$E9="W"),IF($D10="u60",G9*IF(OR(AND(G9&lt;100, $E9="W"), AND(G9&lt;400,$E9="M")),0.07,0.035),IF($D10="60-69",G9*0.025*IF(OR(AND(G9&lt;100, $E9="W"), AND(G9&lt;400,$E9="M")),1,0),IF($D10="70+",G9*0,G9*IF(OR(AND(G9&lt;100, $E9="W"), AND(G9&lt;400,$E9="M")),0.07,0.035)))),0)</f>
        <v>0</v>
      </c>
      <c r="H11" s="21">
        <f>IF(OR($E9="M",$E9="W"),IF($D10="u60",H9*IF(OR(AND(H9&lt;100, $E9="W"), AND(H9&lt;400,$E9="M")),0.07,0.035),IF($D10="60-69",H9*0.025*IF(OR(AND(H9&lt;100, $E9="W"), AND(H9&lt;400,$E9="M")),1,0),IF($D10="70+",H9*0,H9*IF(OR(AND(H9&lt;100, $E9="W"), AND(H9&lt;400,$E9="M")),0.07,0.035)))),0)</f>
        <v>0</v>
      </c>
      <c r="I11" s="21">
        <f>IF(OR($E9="M",$E9="W"),IF($D10="u60",I9*IF(OR(AND(I9&lt;100, $E9="W"), AND(I9&lt;400,$E9="M")),0.07,0.035),IF($D10="60-69",I9*0.025*IF(OR(AND(I9&lt;100, $E9="W"), AND(I9&lt;400,$E9="M")),1,0),IF($D10="70+",I9*0,I9*IF(OR(AND(I9&lt;100, $E9="W"), AND(I9&lt;400,$E9="M")),0.07,0.035)))),0)</f>
        <v>0</v>
      </c>
      <c r="J11" s="21">
        <f>IF(OR($E9="M",$E9="W"),IF($D10="u60",J9*IF(OR(AND(J9&lt;100, $E9="W"), AND(J9&lt;400,$E9="M")),0.07,0.035),IF($D10="60-69",J9*0.025*IF(OR(AND(J9&lt;100, $E9="W"), AND(J9&lt;400,$E9="M")),1,0),IF($D10="70+",J9*0,J9*IF(OR(AND(J9&lt;100, $E9="W"), AND(J9&lt;400,$E9="M")),0.07,0.035)))),0)</f>
        <v>0</v>
      </c>
      <c r="K11" s="21">
        <f t="shared" si="0"/>
        <v>0</v>
      </c>
      <c r="L11" s="21">
        <f>SUM(K10:K11)</f>
        <v>0</v>
      </c>
      <c r="M11" s="63"/>
      <c r="N11" s="70"/>
      <c r="O11" s="71"/>
    </row>
    <row r="12" spans="1:53" ht="14.4" thickTop="1" x14ac:dyDescent="0.25">
      <c r="A12" s="14"/>
      <c r="B12" s="15"/>
      <c r="C12" s="16"/>
      <c r="D12" s="16"/>
      <c r="E12" s="36" t="s">
        <v>21</v>
      </c>
      <c r="F12" s="37"/>
      <c r="G12" s="37"/>
      <c r="H12" s="37"/>
      <c r="I12" s="37"/>
      <c r="J12" s="37"/>
      <c r="K12" s="17">
        <f t="shared" si="0"/>
        <v>0</v>
      </c>
      <c r="L12" s="17">
        <f>IF(D13="70+",0,K12)</f>
        <v>0</v>
      </c>
      <c r="M12" s="61">
        <f>COUNTIF(F12:J12,"&gt;0")</f>
        <v>0</v>
      </c>
      <c r="N12" s="66"/>
      <c r="O12" s="67"/>
    </row>
    <row r="13" spans="1:53" ht="13.8" x14ac:dyDescent="0.25">
      <c r="A13" s="29"/>
      <c r="B13" s="30"/>
      <c r="C13" s="31"/>
      <c r="D13" s="31"/>
      <c r="E13" s="36"/>
      <c r="F13" s="17">
        <f>IF(OR($E12="M",$E12="W"),IF($D13="u60",F12*0.035*IF(OR(AND(F12&lt;100, $E12="W"), AND(F12&lt;400,$E12="M")),0,1),IF($D13="60-69",F12*0.025*IF(OR(AND(F12&lt;100, $E12="W"), AND(F12&lt;400,$E12="M")),0,1),IF($D13="70+",F12*0*IF(OR(AND(F12&lt;100, $E12="W"), AND(F12&lt;400,$E12="M")),0,1),F12*0.035*IF(OR(AND(F12&lt;100, $E12="W"), AND(F12&lt;400,$E12="M")),0,1)))),0)</f>
        <v>0</v>
      </c>
      <c r="G13" s="17">
        <f>IF(OR($E12="M",$E12="W"),IF($D13="u60",G12*0.035*IF(OR(AND(G12&lt;100, $E12="W"), AND(G12&lt;400,$E12="M")),0,1),IF($D13="60-69",G12*0.025*IF(OR(AND(G12&lt;100, $E12="W"), AND(G12&lt;400,$E12="M")),0,1),IF($D13="70+",G12*0*IF(OR(AND(G12&lt;100, $E12="W"), AND(G12&lt;400,$E12="M")),0,1),G12*0.035*IF(OR(AND(G12&lt;100, $E12="W"), AND(G12&lt;400,$E12="M")),0,1)))),0)</f>
        <v>0</v>
      </c>
      <c r="H13" s="17">
        <f>IF(OR($E12="M",$E12="W"),IF($D13="u60",H12*0.035*IF(OR(AND(H12&lt;100, $E12="W"), AND(H12&lt;400,$E12="M")),0,1),IF($D13="60-69",H12*0.025*IF(OR(AND(H12&lt;100, $E12="W"), AND(H12&lt;400,$E12="M")),0,1),IF($D13="70+",H12*0*IF(OR(AND(H12&lt;100, $E12="W"), AND(H12&lt;400,$E12="M")),0,1),H12*0.035*IF(OR(AND(H12&lt;100, $E12="W"), AND(H12&lt;400,$E12="M")),0,1)))),0)</f>
        <v>0</v>
      </c>
      <c r="I13" s="17">
        <f>IF(OR($E12="M",$E12="W"),IF($D13="u60",I12*0.035*IF(OR(AND(I12&lt;100, $E12="W"), AND(I12&lt;400,$E12="M")),0,1),IF($D13="60-69",I12*0.025*IF(OR(AND(I12&lt;100, $E12="W"), AND(I12&lt;400,$E12="M")),0,1),IF($D13="70+",I12*0*IF(OR(AND(I12&lt;100, $E12="W"), AND(I12&lt;400,$E12="M")),0,1),I12*0.035*IF(OR(AND(I12&lt;100, $E12="W"), AND(I12&lt;400,$E12="M")),0,1)))),0)</f>
        <v>0</v>
      </c>
      <c r="J13" s="17">
        <f>IF(OR($E12="M",$E12="W"),IF($D13="u60",J12*0.035*IF(OR(AND(J12&lt;100, $E12="W"), AND(J12&lt;400,$E12="M")),0,1),IF($D13="60-69",J12*0.025*IF(OR(AND(J12&lt;100, $E12="W"), AND(J12&lt;400,$E12="M")),0,1),IF($D13="70+",J12*0*IF(OR(AND(J12&lt;100, $E12="W"), AND(J12&lt;400,$E12="M")),0,1),J12*0.035*IF(OR(AND(J12&lt;100, $E12="W"), AND(J12&lt;400,$E12="M")),0,1)))),0)</f>
        <v>0</v>
      </c>
      <c r="K13" s="17">
        <f t="shared" si="0"/>
        <v>0</v>
      </c>
      <c r="L13" s="17"/>
      <c r="M13" s="62"/>
      <c r="N13" s="68"/>
      <c r="O13" s="69"/>
    </row>
    <row r="14" spans="1:53" ht="14.4" thickBot="1" x14ac:dyDescent="0.3">
      <c r="A14" s="18"/>
      <c r="B14" s="19"/>
      <c r="C14" s="20"/>
      <c r="D14" s="20"/>
      <c r="E14" s="36"/>
      <c r="F14" s="21">
        <f>IF(OR($E12="M",$E12="W"),IF($D13="u60",F12*IF(OR(AND(F12&lt;100, $E12="W"), AND(F12&lt;400,$E12="M")),0.07,0.035),IF($D13="60-69",F12*0.025*IF(OR(AND(F12&lt;100, $E12="W"), AND(F12&lt;400,$E12="M")),1,0),IF($D13="70+",F12*0,F12*IF(OR(AND(F12&lt;100, $E12="W"), AND(F12&lt;400,$E12="M")),0.07,0.035)))),0)</f>
        <v>0</v>
      </c>
      <c r="G14" s="21">
        <f>IF(OR($E12="M",$E12="W"),IF($D13="u60",G12*IF(OR(AND(G12&lt;100, $E12="W"), AND(G12&lt;400,$E12="M")),0.07,0.035),IF($D13="60-69",G12*0.025*IF(OR(AND(G12&lt;100, $E12="W"), AND(G12&lt;400,$E12="M")),1,0),IF($D13="70+",G12*0,G12*IF(OR(AND(G12&lt;100, $E12="W"), AND(G12&lt;400,$E12="M")),0.07,0.035)))),0)</f>
        <v>0</v>
      </c>
      <c r="H14" s="21">
        <f>IF(OR($E12="M",$E12="W"),IF($D13="u60",H12*IF(OR(AND(H12&lt;100, $E12="W"), AND(H12&lt;400,$E12="M")),0.07,0.035),IF($D13="60-69",H12*0.025*IF(OR(AND(H12&lt;100, $E12="W"), AND(H12&lt;400,$E12="M")),1,0),IF($D13="70+",H12*0,H12*IF(OR(AND(H12&lt;100, $E12="W"), AND(H12&lt;400,$E12="M")),0.07,0.035)))),0)</f>
        <v>0</v>
      </c>
      <c r="I14" s="21">
        <f>IF(OR($E12="M",$E12="W"),IF($D13="u60",I12*IF(OR(AND(I12&lt;100, $E12="W"), AND(I12&lt;400,$E12="M")),0.07,0.035),IF($D13="60-69",I12*0.025*IF(OR(AND(I12&lt;100, $E12="W"), AND(I12&lt;400,$E12="M")),1,0),IF($D13="70+",I12*0,I12*IF(OR(AND(I12&lt;100, $E12="W"), AND(I12&lt;400,$E12="M")),0.07,0.035)))),0)</f>
        <v>0</v>
      </c>
      <c r="J14" s="21">
        <f>IF(OR($E12="M",$E12="W"),IF($D13="u60",J12*IF(OR(AND(J12&lt;100, $E12="W"), AND(J12&lt;400,$E12="M")),0.07,0.035),IF($D13="60-69",J12*0.025*IF(OR(AND(J12&lt;100, $E12="W"), AND(J12&lt;400,$E12="M")),1,0),IF($D13="70+",J12*0,J12*IF(OR(AND(J12&lt;100, $E12="W"), AND(J12&lt;400,$E12="M")),0.07,0.035)))),0)</f>
        <v>0</v>
      </c>
      <c r="K14" s="21">
        <f t="shared" si="0"/>
        <v>0</v>
      </c>
      <c r="L14" s="21">
        <f>SUM(K13:K14)</f>
        <v>0</v>
      </c>
      <c r="M14" s="63"/>
      <c r="N14" s="70"/>
      <c r="O14" s="71"/>
    </row>
    <row r="15" spans="1:53" ht="14.4" thickTop="1" x14ac:dyDescent="0.25">
      <c r="A15" s="14"/>
      <c r="B15" s="15"/>
      <c r="C15" s="16"/>
      <c r="D15" s="16"/>
      <c r="E15" s="36" t="s">
        <v>21</v>
      </c>
      <c r="F15" s="37"/>
      <c r="G15" s="37"/>
      <c r="H15" s="37"/>
      <c r="I15" s="37"/>
      <c r="J15" s="37"/>
      <c r="K15" s="17">
        <f t="shared" si="0"/>
        <v>0</v>
      </c>
      <c r="L15" s="17">
        <f>IF(D16="70+",0,K15)</f>
        <v>0</v>
      </c>
      <c r="M15" s="61">
        <f>COUNTIF(F15:J15,"&gt;0")</f>
        <v>0</v>
      </c>
      <c r="N15" s="66"/>
      <c r="O15" s="67"/>
    </row>
    <row r="16" spans="1:53" ht="13.8" x14ac:dyDescent="0.25">
      <c r="A16" s="29"/>
      <c r="B16" s="30"/>
      <c r="C16" s="31"/>
      <c r="D16" s="31"/>
      <c r="E16" s="36"/>
      <c r="F16" s="17">
        <f>IF(OR($E15="M",$E15="W"),IF($D16="u60",F15*0.035*IF(OR(AND(F15&lt;100, $E15="W"), AND(F15&lt;400,$E15="M")),0,1),IF($D16="60-69",F15*0.025*IF(OR(AND(F15&lt;100, $E15="W"), AND(F15&lt;400,$E15="M")),0,1),IF($D16="70+",F15*0*IF(OR(AND(F15&lt;100, $E15="W"), AND(F15&lt;400,$E15="M")),0,1),F15*0.035*IF(OR(AND(F15&lt;100, $E15="W"), AND(F15&lt;400,$E15="M")),0,1)))),0)</f>
        <v>0</v>
      </c>
      <c r="G16" s="17">
        <f>IF(OR($E15="M",$E15="W"),IF($D16="u60",G15*0.035*IF(OR(AND(G15&lt;100, $E15="W"), AND(G15&lt;400,$E15="M")),0,1),IF($D16="60-69",G15*0.025*IF(OR(AND(G15&lt;100, $E15="W"), AND(G15&lt;400,$E15="M")),0,1),IF($D16="70+",G15*0*IF(OR(AND(G15&lt;100, $E15="W"), AND(G15&lt;400,$E15="M")),0,1),G15*0.035*IF(OR(AND(G15&lt;100, $E15="W"), AND(G15&lt;400,$E15="M")),0,1)))),0)</f>
        <v>0</v>
      </c>
      <c r="H16" s="17">
        <f>IF(OR($E15="M",$E15="W"),IF($D16="u60",H15*0.035*IF(OR(AND(H15&lt;100, $E15="W"), AND(H15&lt;400,$E15="M")),0,1),IF($D16="60-69",H15*0.025*IF(OR(AND(H15&lt;100, $E15="W"), AND(H15&lt;400,$E15="M")),0,1),IF($D16="70+",H15*0*IF(OR(AND(H15&lt;100, $E15="W"), AND(H15&lt;400,$E15="M")),0,1),H15*0.035*IF(OR(AND(H15&lt;100, $E15="W"), AND(H15&lt;400,$E15="M")),0,1)))),0)</f>
        <v>0</v>
      </c>
      <c r="I16" s="17">
        <f>IF(OR($E15="M",$E15="W"),IF($D16="u60",I15*0.035*IF(OR(AND(I15&lt;100, $E15="W"), AND(I15&lt;400,$E15="M")),0,1),IF($D16="60-69",I15*0.025*IF(OR(AND(I15&lt;100, $E15="W"), AND(I15&lt;400,$E15="M")),0,1),IF($D16="70+",I15*0*IF(OR(AND(I15&lt;100, $E15="W"), AND(I15&lt;400,$E15="M")),0,1),I15*0.035*IF(OR(AND(I15&lt;100, $E15="W"), AND(I15&lt;400,$E15="M")),0,1)))),0)</f>
        <v>0</v>
      </c>
      <c r="J16" s="17">
        <f>IF(OR($E15="M",$E15="W"),IF($D16="u60",J15*0.035*IF(OR(AND(J15&lt;100, $E15="W"), AND(J15&lt;400,$E15="M")),0,1),IF($D16="60-69",J15*0.025*IF(OR(AND(J15&lt;100, $E15="W"), AND(J15&lt;400,$E15="M")),0,1),IF($D16="70+",J15*0*IF(OR(AND(J15&lt;100, $E15="W"), AND(J15&lt;400,$E15="M")),0,1),J15*0.035*IF(OR(AND(J15&lt;100, $E15="W"), AND(J15&lt;400,$E15="M")),0,1)))),0)</f>
        <v>0</v>
      </c>
      <c r="K16" s="17">
        <f t="shared" si="0"/>
        <v>0</v>
      </c>
      <c r="L16" s="17"/>
      <c r="M16" s="62"/>
      <c r="N16" s="68"/>
      <c r="O16" s="69"/>
    </row>
    <row r="17" spans="1:15" ht="14.4" thickBot="1" x14ac:dyDescent="0.3">
      <c r="A17" s="18"/>
      <c r="B17" s="19"/>
      <c r="C17" s="20"/>
      <c r="D17" s="20"/>
      <c r="E17" s="36"/>
      <c r="F17" s="21">
        <f>IF(OR($E15="M",$E15="W"),IF($D16="u60",F15*IF(OR(AND(F15&lt;100, $E15="W"), AND(F15&lt;400,$E15="M")),0.07,0.035),IF($D16="60-69",F15*0.025*IF(OR(AND(F15&lt;100, $E15="W"), AND(F15&lt;400,$E15="M")),1,0),IF($D16="70+",F15*0,F15*IF(OR(AND(F15&lt;100, $E15="W"), AND(F15&lt;400,$E15="M")),0.07,0.035)))),0)</f>
        <v>0</v>
      </c>
      <c r="G17" s="21">
        <f>IF(OR($E15="M",$E15="W"),IF($D16="u60",G15*IF(OR(AND(G15&lt;100, $E15="W"), AND(G15&lt;400,$E15="M")),0.07,0.035),IF($D16="60-69",G15*0.025*IF(OR(AND(G15&lt;100, $E15="W"), AND(G15&lt;400,$E15="M")),1,0),IF($D16="70+",G15*0,G15*IF(OR(AND(G15&lt;100, $E15="W"), AND(G15&lt;400,$E15="M")),0.07,0.035)))),0)</f>
        <v>0</v>
      </c>
      <c r="H17" s="21">
        <f>IF(OR($E15="M",$E15="W"),IF($D16="u60",H15*IF(OR(AND(H15&lt;100, $E15="W"), AND(H15&lt;400,$E15="M")),0.07,0.035),IF($D16="60-69",H15*0.025*IF(OR(AND(H15&lt;100, $E15="W"), AND(H15&lt;400,$E15="M")),1,0),IF($D16="70+",H15*0,H15*IF(OR(AND(H15&lt;100, $E15="W"), AND(H15&lt;400,$E15="M")),0.07,0.035)))),0)</f>
        <v>0</v>
      </c>
      <c r="I17" s="21">
        <f>IF(OR($E15="M",$E15="W"),IF($D16="u60",I15*IF(OR(AND(I15&lt;100, $E15="W"), AND(I15&lt;400,$E15="M")),0.07,0.035),IF($D16="60-69",I15*0.025*IF(OR(AND(I15&lt;100, $E15="W"), AND(I15&lt;400,$E15="M")),1,0),IF($D16="70+",I15*0,I15*IF(OR(AND(I15&lt;100, $E15="W"), AND(I15&lt;400,$E15="M")),0.07,0.035)))),0)</f>
        <v>0</v>
      </c>
      <c r="J17" s="21">
        <f>IF(OR($E15="M",$E15="W"),IF($D16="u60",J15*IF(OR(AND(J15&lt;100, $E15="W"), AND(J15&lt;400,$E15="M")),0.07,0.035),IF($D16="60-69",J15*0.025*IF(OR(AND(J15&lt;100, $E15="W"), AND(J15&lt;400,$E15="M")),1,0),IF($D16="70+",J15*0,J15*IF(OR(AND(J15&lt;100, $E15="W"), AND(J15&lt;400,$E15="M")),0.07,0.035)))),0)</f>
        <v>0</v>
      </c>
      <c r="K17" s="21">
        <f t="shared" si="0"/>
        <v>0</v>
      </c>
      <c r="L17" s="21">
        <f>SUM(K16:K17)</f>
        <v>0</v>
      </c>
      <c r="M17" s="63"/>
      <c r="N17" s="70"/>
      <c r="O17" s="71"/>
    </row>
    <row r="18" spans="1:15" ht="14.4" thickTop="1" x14ac:dyDescent="0.25">
      <c r="A18" s="14"/>
      <c r="B18" s="15"/>
      <c r="C18" s="16"/>
      <c r="D18" s="16"/>
      <c r="E18" s="36" t="s">
        <v>21</v>
      </c>
      <c r="F18" s="37"/>
      <c r="G18" s="37"/>
      <c r="H18" s="37"/>
      <c r="I18" s="37"/>
      <c r="J18" s="37"/>
      <c r="K18" s="17">
        <f t="shared" si="0"/>
        <v>0</v>
      </c>
      <c r="L18" s="17">
        <f>IF(D19="70+",0,K18)</f>
        <v>0</v>
      </c>
      <c r="M18" s="61">
        <f>COUNTIF(F18:J18,"&gt;0")</f>
        <v>0</v>
      </c>
      <c r="N18" s="66"/>
      <c r="O18" s="67"/>
    </row>
    <row r="19" spans="1:15" ht="13.8" x14ac:dyDescent="0.25">
      <c r="A19" s="29"/>
      <c r="B19" s="30"/>
      <c r="C19" s="31"/>
      <c r="D19" s="31"/>
      <c r="E19" s="36"/>
      <c r="F19" s="17">
        <f>IF(OR($E18="M",$E18="W"),IF($D19="u60",F18*0.035*IF(OR(AND(F18&lt;100, $E18="W"), AND(F18&lt;400,$E18="M")),0,1),IF($D19="60-69",F18*0.025*IF(OR(AND(F18&lt;100, $E18="W"), AND(F18&lt;400,$E18="M")),0,1),IF($D19="70+",F18*0*IF(OR(AND(F18&lt;100, $E18="W"), AND(F18&lt;400,$E18="M")),0,1),F18*0.035*IF(OR(AND(F18&lt;100, $E18="W"), AND(F18&lt;400,$E18="M")),0,1)))),0)</f>
        <v>0</v>
      </c>
      <c r="G19" s="17">
        <f>IF(OR($E18="M",$E18="W"),IF($D19="u60",G18*0.035*IF(OR(AND(G18&lt;100, $E18="W"), AND(G18&lt;400,$E18="M")),0,1),IF($D19="60-69",G18*0.025*IF(OR(AND(G18&lt;100, $E18="W"), AND(G18&lt;400,$E18="M")),0,1),IF($D19="70+",G18*0*IF(OR(AND(G18&lt;100, $E18="W"), AND(G18&lt;400,$E18="M")),0,1),G18*0.035*IF(OR(AND(G18&lt;100, $E18="W"), AND(G18&lt;400,$E18="M")),0,1)))),0)</f>
        <v>0</v>
      </c>
      <c r="H19" s="17">
        <f>IF(OR($E18="M",$E18="W"),IF($D19="u60",H18*0.035*IF(OR(AND(H18&lt;100, $E18="W"), AND(H18&lt;400,$E18="M")),0,1),IF($D19="60-69",H18*0.025*IF(OR(AND(H18&lt;100, $E18="W"), AND(H18&lt;400,$E18="M")),0,1),IF($D19="70+",H18*0*IF(OR(AND(H18&lt;100, $E18="W"), AND(H18&lt;400,$E18="M")),0,1),H18*0.035*IF(OR(AND(H18&lt;100, $E18="W"), AND(H18&lt;400,$E18="M")),0,1)))),0)</f>
        <v>0</v>
      </c>
      <c r="I19" s="17">
        <f>IF(OR($E18="M",$E18="W"),IF($D19="u60",I18*0.035*IF(OR(AND(I18&lt;100, $E18="W"), AND(I18&lt;400,$E18="M")),0,1),IF($D19="60-69",I18*0.025*IF(OR(AND(I18&lt;100, $E18="W"), AND(I18&lt;400,$E18="M")),0,1),IF($D19="70+",I18*0*IF(OR(AND(I18&lt;100, $E18="W"), AND(I18&lt;400,$E18="M")),0,1),I18*0.035*IF(OR(AND(I18&lt;100, $E18="W"), AND(I18&lt;400,$E18="M")),0,1)))),0)</f>
        <v>0</v>
      </c>
      <c r="J19" s="17">
        <f>IF(OR($E18="M",$E18="W"),IF($D19="u60",J18*0.035*IF(OR(AND(J18&lt;100, $E18="W"), AND(J18&lt;400,$E18="M")),0,1),IF($D19="60-69",J18*0.025*IF(OR(AND(J18&lt;100, $E18="W"), AND(J18&lt;400,$E18="M")),0,1),IF($D19="70+",J18*0*IF(OR(AND(J18&lt;100, $E18="W"), AND(J18&lt;400,$E18="M")),0,1),J18*0.035*IF(OR(AND(J18&lt;100, $E18="W"), AND(J18&lt;400,$E18="M")),0,1)))),0)</f>
        <v>0</v>
      </c>
      <c r="K19" s="17">
        <f t="shared" si="0"/>
        <v>0</v>
      </c>
      <c r="L19" s="17"/>
      <c r="M19" s="62"/>
      <c r="N19" s="68"/>
      <c r="O19" s="69"/>
    </row>
    <row r="20" spans="1:15" ht="14.4" thickBot="1" x14ac:dyDescent="0.3">
      <c r="A20" s="18"/>
      <c r="B20" s="19"/>
      <c r="C20" s="20"/>
      <c r="D20" s="20"/>
      <c r="E20" s="36"/>
      <c r="F20" s="21">
        <f>IF(OR($E18="M",$E18="W"),IF($D19="u60",F18*IF(OR(AND(F18&lt;100, $E18="W"), AND(F18&lt;400,$E18="M")),0.07,0.035),IF($D19="60-69",F18*0.025*IF(OR(AND(F18&lt;100, $E18="W"), AND(F18&lt;400,$E18="M")),1,0),IF($D19="70+",F18*0,F18*IF(OR(AND(F18&lt;100, $E18="W"), AND(F18&lt;400,$E18="M")),0.07,0.035)))),0)</f>
        <v>0</v>
      </c>
      <c r="G20" s="21">
        <f>IF(OR($E18="M",$E18="W"),IF($D19="u60",G18*IF(OR(AND(G18&lt;100, $E18="W"), AND(G18&lt;400,$E18="M")),0.07,0.035),IF($D19="60-69",G18*0.025*IF(OR(AND(G18&lt;100, $E18="W"), AND(G18&lt;400,$E18="M")),1,0),IF($D19="70+",G18*0,G18*IF(OR(AND(G18&lt;100, $E18="W"), AND(G18&lt;400,$E18="M")),0.07,0.035)))),0)</f>
        <v>0</v>
      </c>
      <c r="H20" s="21">
        <f>IF(OR($E18="M",$E18="W"),IF($D19="u60",H18*IF(OR(AND(H18&lt;100, $E18="W"), AND(H18&lt;400,$E18="M")),0.07,0.035),IF($D19="60-69",H18*0.025*IF(OR(AND(H18&lt;100, $E18="W"), AND(H18&lt;400,$E18="M")),1,0),IF($D19="70+",H18*0,H18*IF(OR(AND(H18&lt;100, $E18="W"), AND(H18&lt;400,$E18="M")),0.07,0.035)))),0)</f>
        <v>0</v>
      </c>
      <c r="I20" s="21">
        <f>IF(OR($E18="M",$E18="W"),IF($D19="u60",I18*IF(OR(AND(I18&lt;100, $E18="W"), AND(I18&lt;400,$E18="M")),0.07,0.035),IF($D19="60-69",I18*0.025*IF(OR(AND(I18&lt;100, $E18="W"), AND(I18&lt;400,$E18="M")),1,0),IF($D19="70+",I18*0,I18*IF(OR(AND(I18&lt;100, $E18="W"), AND(I18&lt;400,$E18="M")),0.07,0.035)))),0)</f>
        <v>0</v>
      </c>
      <c r="J20" s="21">
        <f>IF(OR($E18="M",$E18="W"),IF($D19="u60",J18*IF(OR(AND(J18&lt;100, $E18="W"), AND(J18&lt;400,$E18="M")),0.07,0.035),IF($D19="60-69",J18*0.025*IF(OR(AND(J18&lt;100, $E18="W"), AND(J18&lt;400,$E18="M")),1,0),IF($D19="70+",J18*0,J18*IF(OR(AND(J18&lt;100, $E18="W"), AND(J18&lt;400,$E18="M")),0.07,0.035)))),0)</f>
        <v>0</v>
      </c>
      <c r="K20" s="21">
        <f t="shared" si="0"/>
        <v>0</v>
      </c>
      <c r="L20" s="21">
        <f>SUM(K19:K20)</f>
        <v>0</v>
      </c>
      <c r="M20" s="63"/>
      <c r="N20" s="70"/>
      <c r="O20" s="71"/>
    </row>
    <row r="21" spans="1:15" ht="14.4" thickTop="1" x14ac:dyDescent="0.25">
      <c r="A21" s="14"/>
      <c r="B21" s="15"/>
      <c r="C21" s="16"/>
      <c r="D21" s="16"/>
      <c r="E21" s="36" t="s">
        <v>21</v>
      </c>
      <c r="F21" s="37"/>
      <c r="G21" s="37"/>
      <c r="H21" s="37"/>
      <c r="I21" s="37"/>
      <c r="J21" s="37"/>
      <c r="K21" s="17">
        <f t="shared" si="0"/>
        <v>0</v>
      </c>
      <c r="L21" s="17">
        <f>IF(D22="70+",0,K21)</f>
        <v>0</v>
      </c>
      <c r="M21" s="61">
        <f>COUNTIF(F21:J21,"&gt;0")</f>
        <v>0</v>
      </c>
      <c r="N21" s="66"/>
      <c r="O21" s="67"/>
    </row>
    <row r="22" spans="1:15" ht="13.8" x14ac:dyDescent="0.25">
      <c r="A22" s="29"/>
      <c r="B22" s="30"/>
      <c r="C22" s="31"/>
      <c r="D22" s="31"/>
      <c r="E22" s="36"/>
      <c r="F22" s="17">
        <f>IF(OR($E21="M",$E21="W"),IF($D22="u60",F21*0.035*IF(OR(AND(F21&lt;100, $E21="W"), AND(F21&lt;400,$E21="M")),0,1),IF($D22="60-69",F21*0.025*IF(OR(AND(F21&lt;100, $E21="W"), AND(F21&lt;400,$E21="M")),0,1),IF($D22="70+",F21*0*IF(OR(AND(F21&lt;100, $E21="W"), AND(F21&lt;400,$E21="M")),0,1),F21*0.035*IF(OR(AND(F21&lt;100, $E21="W"), AND(F21&lt;400,$E21="M")),0,1)))),0)</f>
        <v>0</v>
      </c>
      <c r="G22" s="17">
        <f>IF(OR($E21="M",$E21="W"),IF($D22="u60",G21*0.035*IF(OR(AND(G21&lt;100, $E21="W"), AND(G21&lt;400,$E21="M")),0,1),IF($D22="60-69",G21*0.025*IF(OR(AND(G21&lt;100, $E21="W"), AND(G21&lt;400,$E21="M")),0,1),IF($D22="70+",G21*0*IF(OR(AND(G21&lt;100, $E21="W"), AND(G21&lt;400,$E21="M")),0,1),G21*0.035*IF(OR(AND(G21&lt;100, $E21="W"), AND(G21&lt;400,$E21="M")),0,1)))),0)</f>
        <v>0</v>
      </c>
      <c r="H22" s="17">
        <f>IF(OR($E21="M",$E21="W"),IF($D22="u60",H21*0.035*IF(OR(AND(H21&lt;100, $E21="W"), AND(H21&lt;400,$E21="M")),0,1),IF($D22="60-69",H21*0.025*IF(OR(AND(H21&lt;100, $E21="W"), AND(H21&lt;400,$E21="M")),0,1),IF($D22="70+",H21*0*IF(OR(AND(H21&lt;100, $E21="W"), AND(H21&lt;400,$E21="M")),0,1),H21*0.035*IF(OR(AND(H21&lt;100, $E21="W"), AND(H21&lt;400,$E21="M")),0,1)))),0)</f>
        <v>0</v>
      </c>
      <c r="I22" s="17">
        <f>IF(OR($E21="M",$E21="W"),IF($D22="u60",I21*0.035*IF(OR(AND(I21&lt;100, $E21="W"), AND(I21&lt;400,$E21="M")),0,1),IF($D22="60-69",I21*0.025*IF(OR(AND(I21&lt;100, $E21="W"), AND(I21&lt;400,$E21="M")),0,1),IF($D22="70+",I21*0*IF(OR(AND(I21&lt;100, $E21="W"), AND(I21&lt;400,$E21="M")),0,1),I21*0.035*IF(OR(AND(I21&lt;100, $E21="W"), AND(I21&lt;400,$E21="M")),0,1)))),0)</f>
        <v>0</v>
      </c>
      <c r="J22" s="17">
        <f>IF(OR($E21="M",$E21="W"),IF($D22="u60",J21*0.035*IF(OR(AND(J21&lt;100, $E21="W"), AND(J21&lt;400,$E21="M")),0,1),IF($D22="60-69",J21*0.025*IF(OR(AND(J21&lt;100, $E21="W"), AND(J21&lt;400,$E21="M")),0,1),IF($D22="70+",J21*0*IF(OR(AND(J21&lt;100, $E21="W"), AND(J21&lt;400,$E21="M")),0,1),J21*0.035*IF(OR(AND(J21&lt;100, $E21="W"), AND(J21&lt;400,$E21="M")),0,1)))),0)</f>
        <v>0</v>
      </c>
      <c r="K22" s="17">
        <f t="shared" si="0"/>
        <v>0</v>
      </c>
      <c r="L22" s="17"/>
      <c r="M22" s="62"/>
      <c r="N22" s="68"/>
      <c r="O22" s="69"/>
    </row>
    <row r="23" spans="1:15" ht="14.4" thickBot="1" x14ac:dyDescent="0.3">
      <c r="A23" s="18"/>
      <c r="B23" s="19"/>
      <c r="C23" s="20"/>
      <c r="D23" s="20"/>
      <c r="E23" s="36"/>
      <c r="F23" s="21">
        <f>IF(OR($E21="M",$E21="W"),IF($D22="u60",F21*IF(OR(AND(F21&lt;100, $E21="W"), AND(F21&lt;400,$E21="M")),0.07,0.035),IF($D22="60-69",F21*0.025*IF(OR(AND(F21&lt;100, $E21="W"), AND(F21&lt;400,$E21="M")),1,0),IF($D22="70+",F21*0,F21*IF(OR(AND(F21&lt;100, $E21="W"), AND(F21&lt;400,$E21="M")),0.07,0.035)))),0)</f>
        <v>0</v>
      </c>
      <c r="G23" s="21">
        <f>IF(OR($E21="M",$E21="W"),IF($D22="u60",G21*IF(OR(AND(G21&lt;100, $E21="W"), AND(G21&lt;400,$E21="M")),0.07,0.035),IF($D22="60-69",G21*0.025*IF(OR(AND(G21&lt;100, $E21="W"), AND(G21&lt;400,$E21="M")),1,0),IF($D22="70+",G21*0,G21*IF(OR(AND(G21&lt;100, $E21="W"), AND(G21&lt;400,$E21="M")),0.07,0.035)))),0)</f>
        <v>0</v>
      </c>
      <c r="H23" s="21">
        <f>IF(OR($E21="M",$E21="W"),IF($D22="u60",H21*IF(OR(AND(H21&lt;100, $E21="W"), AND(H21&lt;400,$E21="M")),0.07,0.035),IF($D22="60-69",H21*0.025*IF(OR(AND(H21&lt;100, $E21="W"), AND(H21&lt;400,$E21="M")),1,0),IF($D22="70+",H21*0,H21*IF(OR(AND(H21&lt;100, $E21="W"), AND(H21&lt;400,$E21="M")),0.07,0.035)))),0)</f>
        <v>0</v>
      </c>
      <c r="I23" s="21">
        <f>IF(OR($E21="M",$E21="W"),IF($D22="u60",I21*IF(OR(AND(I21&lt;100, $E21="W"), AND(I21&lt;400,$E21="M")),0.07,0.035),IF($D22="60-69",I21*0.025*IF(OR(AND(I21&lt;100, $E21="W"), AND(I21&lt;400,$E21="M")),1,0),IF($D22="70+",I21*0,I21*IF(OR(AND(I21&lt;100, $E21="W"), AND(I21&lt;400,$E21="M")),0.07,0.035)))),0)</f>
        <v>0</v>
      </c>
      <c r="J23" s="21">
        <f>IF(OR($E21="M",$E21="W"),IF($D22="u60",J21*IF(OR(AND(J21&lt;100, $E21="W"), AND(J21&lt;400,$E21="M")),0.07,0.035),IF($D22="60-69",J21*0.025*IF(OR(AND(J21&lt;100, $E21="W"), AND(J21&lt;400,$E21="M")),1,0),IF($D22="70+",J21*0,J21*IF(OR(AND(J21&lt;100, $E21="W"), AND(J21&lt;400,$E21="M")),0.07,0.035)))),0)</f>
        <v>0</v>
      </c>
      <c r="K23" s="21">
        <f t="shared" si="0"/>
        <v>0</v>
      </c>
      <c r="L23" s="21">
        <f>SUM(K22:K23)</f>
        <v>0</v>
      </c>
      <c r="M23" s="63"/>
      <c r="N23" s="70"/>
      <c r="O23" s="71"/>
    </row>
    <row r="24" spans="1:15" ht="14.4" thickTop="1" x14ac:dyDescent="0.25">
      <c r="A24" s="14"/>
      <c r="B24" s="15"/>
      <c r="C24" s="16"/>
      <c r="D24" s="16"/>
      <c r="E24" s="36" t="s">
        <v>21</v>
      </c>
      <c r="F24" s="37"/>
      <c r="G24" s="37"/>
      <c r="H24" s="37"/>
      <c r="I24" s="37"/>
      <c r="J24" s="37"/>
      <c r="K24" s="17">
        <f t="shared" si="0"/>
        <v>0</v>
      </c>
      <c r="L24" s="17">
        <f>IF(D25="70+",0,K24)</f>
        <v>0</v>
      </c>
      <c r="M24" s="61">
        <f>COUNTIF(F24:J24,"&gt;0")</f>
        <v>0</v>
      </c>
      <c r="N24" s="66"/>
      <c r="O24" s="67"/>
    </row>
    <row r="25" spans="1:15" ht="13.8" x14ac:dyDescent="0.25">
      <c r="A25" s="29"/>
      <c r="B25" s="30"/>
      <c r="C25" s="31"/>
      <c r="D25" s="31"/>
      <c r="E25" s="36"/>
      <c r="F25" s="17">
        <f>IF(OR($E24="M",$E24="W"),IF($D25="u60",F24*0.035*IF(OR(AND(F24&lt;100, $E24="W"), AND(F24&lt;400,$E24="M")),0,1),IF($D25="60-69",F24*0.025*IF(OR(AND(F24&lt;100, $E24="W"), AND(F24&lt;400,$E24="M")),0,1),IF($D25="70+",F24*0*IF(OR(AND(F24&lt;100, $E24="W"), AND(F24&lt;400,$E24="M")),0,1),F24*0.035*IF(OR(AND(F24&lt;100, $E24="W"), AND(F24&lt;400,$E24="M")),0,1)))),0)</f>
        <v>0</v>
      </c>
      <c r="G25" s="17">
        <f>IF(OR($E24="M",$E24="W"),IF($D25="u60",G24*0.035*IF(OR(AND(G24&lt;100, $E24="W"), AND(G24&lt;400,$E24="M")),0,1),IF($D25="60-69",G24*0.025*IF(OR(AND(G24&lt;100, $E24="W"), AND(G24&lt;400,$E24="M")),0,1),IF($D25="70+",G24*0*IF(OR(AND(G24&lt;100, $E24="W"), AND(G24&lt;400,$E24="M")),0,1),G24*0.035*IF(OR(AND(G24&lt;100, $E24="W"), AND(G24&lt;400,$E24="M")),0,1)))),0)</f>
        <v>0</v>
      </c>
      <c r="H25" s="17">
        <f>IF(OR($E24="M",$E24="W"),IF($D25="u60",H24*0.035*IF(OR(AND(H24&lt;100, $E24="W"), AND(H24&lt;400,$E24="M")),0,1),IF($D25="60-69",H24*0.025*IF(OR(AND(H24&lt;100, $E24="W"), AND(H24&lt;400,$E24="M")),0,1),IF($D25="70+",H24*0*IF(OR(AND(H24&lt;100, $E24="W"), AND(H24&lt;400,$E24="M")),0,1),H24*0.035*IF(OR(AND(H24&lt;100, $E24="W"), AND(H24&lt;400,$E24="M")),0,1)))),0)</f>
        <v>0</v>
      </c>
      <c r="I25" s="17">
        <f>IF(OR($E24="M",$E24="W"),IF($D25="u60",I24*0.035*IF(OR(AND(I24&lt;100, $E24="W"), AND(I24&lt;400,$E24="M")),0,1),IF($D25="60-69",I24*0.025*IF(OR(AND(I24&lt;100, $E24="W"), AND(I24&lt;400,$E24="M")),0,1),IF($D25="70+",I24*0*IF(OR(AND(I24&lt;100, $E24="W"), AND(I24&lt;400,$E24="M")),0,1),I24*0.035*IF(OR(AND(I24&lt;100, $E24="W"), AND(I24&lt;400,$E24="M")),0,1)))),0)</f>
        <v>0</v>
      </c>
      <c r="J25" s="17">
        <f>IF(OR($E24="M",$E24="W"),IF($D25="u60",J24*0.035*IF(OR(AND(J24&lt;100, $E24="W"), AND(J24&lt;400,$E24="M")),0,1),IF($D25="60-69",J24*0.025*IF(OR(AND(J24&lt;100, $E24="W"), AND(J24&lt;400,$E24="M")),0,1),IF($D25="70+",J24*0*IF(OR(AND(J24&lt;100, $E24="W"), AND(J24&lt;400,$E24="M")),0,1),J24*0.035*IF(OR(AND(J24&lt;100, $E24="W"), AND(J24&lt;400,$E24="M")),0,1)))),0)</f>
        <v>0</v>
      </c>
      <c r="K25" s="17">
        <f t="shared" si="0"/>
        <v>0</v>
      </c>
      <c r="L25" s="17"/>
      <c r="M25" s="62"/>
      <c r="N25" s="68"/>
      <c r="O25" s="69"/>
    </row>
    <row r="26" spans="1:15" ht="14.4" thickBot="1" x14ac:dyDescent="0.3">
      <c r="A26" s="18"/>
      <c r="B26" s="19"/>
      <c r="C26" s="20"/>
      <c r="D26" s="20"/>
      <c r="E26" s="36"/>
      <c r="F26" s="21">
        <f>IF(OR($E24="M",$E24="W"),IF($D25="u60",F24*IF(OR(AND(F24&lt;100, $E24="W"), AND(F24&lt;400,$E24="M")),0.07,0.035),IF($D25="60-69",F24*0.025*IF(OR(AND(F24&lt;100, $E24="W"), AND(F24&lt;400,$E24="M")),1,0),IF($D25="70+",F24*0,F24*IF(OR(AND(F24&lt;100, $E24="W"), AND(F24&lt;400,$E24="M")),0.07,0.035)))),0)</f>
        <v>0</v>
      </c>
      <c r="G26" s="21">
        <f>IF(OR($E24="M",$E24="W"),IF($D25="u60",G24*IF(OR(AND(G24&lt;100, $E24="W"), AND(G24&lt;400,$E24="M")),0.07,0.035),IF($D25="60-69",G24*0.025*IF(OR(AND(G24&lt;100, $E24="W"), AND(G24&lt;400,$E24="M")),1,0),IF($D25="70+",G24*0,G24*IF(OR(AND(G24&lt;100, $E24="W"), AND(G24&lt;400,$E24="M")),0.07,0.035)))),0)</f>
        <v>0</v>
      </c>
      <c r="H26" s="21">
        <f>IF(OR($E24="M",$E24="W"),IF($D25="u60",H24*IF(OR(AND(H24&lt;100, $E24="W"), AND(H24&lt;400,$E24="M")),0.07,0.035),IF($D25="60-69",H24*0.025*IF(OR(AND(H24&lt;100, $E24="W"), AND(H24&lt;400,$E24="M")),1,0),IF($D25="70+",H24*0,H24*IF(OR(AND(H24&lt;100, $E24="W"), AND(H24&lt;400,$E24="M")),0.07,0.035)))),0)</f>
        <v>0</v>
      </c>
      <c r="I26" s="21">
        <f>IF(OR($E24="M",$E24="W"),IF($D25="u60",I24*IF(OR(AND(I24&lt;100, $E24="W"), AND(I24&lt;400,$E24="M")),0.07,0.035),IF($D25="60-69",I24*0.025*IF(OR(AND(I24&lt;100, $E24="W"), AND(I24&lt;400,$E24="M")),1,0),IF($D25="70+",I24*0,I24*IF(OR(AND(I24&lt;100, $E24="W"), AND(I24&lt;400,$E24="M")),0.07,0.035)))),0)</f>
        <v>0</v>
      </c>
      <c r="J26" s="21">
        <f>IF(OR($E24="M",$E24="W"),IF($D25="u60",J24*IF(OR(AND(J24&lt;100, $E24="W"), AND(J24&lt;400,$E24="M")),0.07,0.035),IF($D25="60-69",J24*0.025*IF(OR(AND(J24&lt;100, $E24="W"), AND(J24&lt;400,$E24="M")),1,0),IF($D25="70+",J24*0,J24*IF(OR(AND(J24&lt;100, $E24="W"), AND(J24&lt;400,$E24="M")),0.07,0.035)))),0)</f>
        <v>0</v>
      </c>
      <c r="K26" s="21">
        <f t="shared" si="0"/>
        <v>0</v>
      </c>
      <c r="L26" s="21">
        <f>SUM(K25:K26)</f>
        <v>0</v>
      </c>
      <c r="M26" s="63"/>
      <c r="N26" s="70"/>
      <c r="O26" s="71"/>
    </row>
    <row r="27" spans="1:15" ht="14.4" thickTop="1" x14ac:dyDescent="0.25">
      <c r="A27" s="14"/>
      <c r="B27" s="15"/>
      <c r="C27" s="16"/>
      <c r="D27" s="16"/>
      <c r="E27" s="36" t="s">
        <v>21</v>
      </c>
      <c r="F27" s="37"/>
      <c r="G27" s="37"/>
      <c r="H27" s="37"/>
      <c r="I27" s="37"/>
      <c r="J27" s="37"/>
      <c r="K27" s="17">
        <f t="shared" si="0"/>
        <v>0</v>
      </c>
      <c r="L27" s="17">
        <f>IF(D28="70+",0,K27)</f>
        <v>0</v>
      </c>
      <c r="M27" s="61">
        <f>COUNTIF(F27:J27,"&gt;0")</f>
        <v>0</v>
      </c>
      <c r="N27" s="66"/>
      <c r="O27" s="67"/>
    </row>
    <row r="28" spans="1:15" ht="13.8" x14ac:dyDescent="0.25">
      <c r="A28" s="29"/>
      <c r="B28" s="30"/>
      <c r="C28" s="31"/>
      <c r="D28" s="31"/>
      <c r="E28" s="36"/>
      <c r="F28" s="17">
        <f>IF(OR($E27="M",$E27="W"),IF($D28="u60",F27*0.035*IF(OR(AND(F27&lt;100, $E27="W"), AND(F27&lt;400,$E27="M")),0,1),IF($D28="60-69",F27*0.025*IF(OR(AND(F27&lt;100, $E27="W"), AND(F27&lt;400,$E27="M")),0,1),IF($D28="70+",F27*0*IF(OR(AND(F27&lt;100, $E27="W"), AND(F27&lt;400,$E27="M")),0,1),F27*0.035*IF(OR(AND(F27&lt;100, $E27="W"), AND(F27&lt;400,$E27="M")),0,1)))),0)</f>
        <v>0</v>
      </c>
      <c r="G28" s="17">
        <f>IF(OR($E27="M",$E27="W"),IF($D28="u60",G27*0.035*IF(OR(AND(G27&lt;100, $E27="W"), AND(G27&lt;400,$E27="M")),0,1),IF($D28="60-69",G27*0.025*IF(OR(AND(G27&lt;100, $E27="W"), AND(G27&lt;400,$E27="M")),0,1),IF($D28="70+",G27*0*IF(OR(AND(G27&lt;100, $E27="W"), AND(G27&lt;400,$E27="M")),0,1),G27*0.035*IF(OR(AND(G27&lt;100, $E27="W"), AND(G27&lt;400,$E27="M")),0,1)))),0)</f>
        <v>0</v>
      </c>
      <c r="H28" s="17">
        <f>IF(OR($E27="M",$E27="W"),IF($D28="u60",H27*0.035*IF(OR(AND(H27&lt;100, $E27="W"), AND(H27&lt;400,$E27="M")),0,1),IF($D28="60-69",H27*0.025*IF(OR(AND(H27&lt;100, $E27="W"), AND(H27&lt;400,$E27="M")),0,1),IF($D28="70+",H27*0*IF(OR(AND(H27&lt;100, $E27="W"), AND(H27&lt;400,$E27="M")),0,1),H27*0.035*IF(OR(AND(H27&lt;100, $E27="W"), AND(H27&lt;400,$E27="M")),0,1)))),0)</f>
        <v>0</v>
      </c>
      <c r="I28" s="17">
        <f>IF(OR($E27="M",$E27="W"),IF($D28="u60",I27*0.035*IF(OR(AND(I27&lt;100, $E27="W"), AND(I27&lt;400,$E27="M")),0,1),IF($D28="60-69",I27*0.025*IF(OR(AND(I27&lt;100, $E27="W"), AND(I27&lt;400,$E27="M")),0,1),IF($D28="70+",I27*0*IF(OR(AND(I27&lt;100, $E27="W"), AND(I27&lt;400,$E27="M")),0,1),I27*0.035*IF(OR(AND(I27&lt;100, $E27="W"), AND(I27&lt;400,$E27="M")),0,1)))),0)</f>
        <v>0</v>
      </c>
      <c r="J28" s="17">
        <f>IF(OR($E27="M",$E27="W"),IF($D28="u60",J27*0.035*IF(OR(AND(J27&lt;100, $E27="W"), AND(J27&lt;400,$E27="M")),0,1),IF($D28="60-69",J27*0.025*IF(OR(AND(J27&lt;100, $E27="W"), AND(J27&lt;400,$E27="M")),0,1),IF($D28="70+",J27*0*IF(OR(AND(J27&lt;100, $E27="W"), AND(J27&lt;400,$E27="M")),0,1),J27*0.035*IF(OR(AND(J27&lt;100, $E27="W"), AND(J27&lt;400,$E27="M")),0,1)))),0)</f>
        <v>0</v>
      </c>
      <c r="K28" s="17">
        <f t="shared" si="0"/>
        <v>0</v>
      </c>
      <c r="L28" s="17"/>
      <c r="M28" s="62"/>
      <c r="N28" s="68"/>
      <c r="O28" s="69"/>
    </row>
    <row r="29" spans="1:15" ht="14.4" thickBot="1" x14ac:dyDescent="0.3">
      <c r="A29" s="18"/>
      <c r="B29" s="19"/>
      <c r="C29" s="20"/>
      <c r="D29" s="20"/>
      <c r="E29" s="36"/>
      <c r="F29" s="21">
        <f>IF(OR($E27="M",$E27="W"),IF($D28="u60",F27*IF(OR(AND(F27&lt;100, $E27="W"), AND(F27&lt;400,$E27="M")),0.07,0.035),IF($D28="60-69",F27*0.025*IF(OR(AND(F27&lt;100, $E27="W"), AND(F27&lt;400,$E27="M")),1,0),IF($D28="70+",F27*0,F27*IF(OR(AND(F27&lt;100, $E27="W"), AND(F27&lt;400,$E27="M")),0.07,0.035)))),0)</f>
        <v>0</v>
      </c>
      <c r="G29" s="21">
        <f>IF(OR($E27="M",$E27="W"),IF($D28="u60",G27*IF(OR(AND(G27&lt;100, $E27="W"), AND(G27&lt;400,$E27="M")),0.07,0.035),IF($D28="60-69",G27*0.025*IF(OR(AND(G27&lt;100, $E27="W"), AND(G27&lt;400,$E27="M")),1,0),IF($D28="70+",G27*0,G27*IF(OR(AND(G27&lt;100, $E27="W"), AND(G27&lt;400,$E27="M")),0.07,0.035)))),0)</f>
        <v>0</v>
      </c>
      <c r="H29" s="21">
        <f>IF(OR($E27="M",$E27="W"),IF($D28="u60",H27*IF(OR(AND(H27&lt;100, $E27="W"), AND(H27&lt;400,$E27="M")),0.07,0.035),IF($D28="60-69",H27*0.025*IF(OR(AND(H27&lt;100, $E27="W"), AND(H27&lt;400,$E27="M")),1,0),IF($D28="70+",H27*0,H27*IF(OR(AND(H27&lt;100, $E27="W"), AND(H27&lt;400,$E27="M")),0.07,0.035)))),0)</f>
        <v>0</v>
      </c>
      <c r="I29" s="21">
        <f>IF(OR($E27="M",$E27="W"),IF($D28="u60",I27*IF(OR(AND(I27&lt;100, $E27="W"), AND(I27&lt;400,$E27="M")),0.07,0.035),IF($D28="60-69",I27*0.025*IF(OR(AND(I27&lt;100, $E27="W"), AND(I27&lt;400,$E27="M")),1,0),IF($D28="70+",I27*0,I27*IF(OR(AND(I27&lt;100, $E27="W"), AND(I27&lt;400,$E27="M")),0.07,0.035)))),0)</f>
        <v>0</v>
      </c>
      <c r="J29" s="21">
        <f>IF(OR($E27="M",$E27="W"),IF($D28="u60",J27*IF(OR(AND(J27&lt;100, $E27="W"), AND(J27&lt;400,$E27="M")),0.07,0.035),IF($D28="60-69",J27*0.025*IF(OR(AND(J27&lt;100, $E27="W"), AND(J27&lt;400,$E27="M")),1,0),IF($D28="70+",J27*0,J27*IF(OR(AND(J27&lt;100, $E27="W"), AND(J27&lt;400,$E27="M")),0.07,0.035)))),0)</f>
        <v>0</v>
      </c>
      <c r="K29" s="21">
        <f t="shared" si="0"/>
        <v>0</v>
      </c>
      <c r="L29" s="21">
        <f>SUM(K28:K29)</f>
        <v>0</v>
      </c>
      <c r="M29" s="63"/>
      <c r="N29" s="70"/>
      <c r="O29" s="71"/>
    </row>
    <row r="30" spans="1:15" ht="14.4" thickTop="1" x14ac:dyDescent="0.25">
      <c r="A30" s="14"/>
      <c r="B30" s="15"/>
      <c r="C30" s="16"/>
      <c r="D30" s="16"/>
      <c r="E30" s="36" t="s">
        <v>21</v>
      </c>
      <c r="F30" s="37"/>
      <c r="G30" s="37"/>
      <c r="H30" s="37"/>
      <c r="I30" s="37"/>
      <c r="J30" s="37"/>
      <c r="K30" s="17">
        <f t="shared" si="0"/>
        <v>0</v>
      </c>
      <c r="L30" s="17">
        <f>IF(D31="70+",0,K30)</f>
        <v>0</v>
      </c>
      <c r="M30" s="61">
        <f>COUNTIF(F30:J30,"&gt;0")</f>
        <v>0</v>
      </c>
      <c r="N30" s="66"/>
      <c r="O30" s="67"/>
    </row>
    <row r="31" spans="1:15" ht="13.8" x14ac:dyDescent="0.25">
      <c r="A31" s="29"/>
      <c r="B31" s="30"/>
      <c r="C31" s="31"/>
      <c r="D31" s="31"/>
      <c r="E31" s="36"/>
      <c r="F31" s="17">
        <f>IF(OR($E30="M",$E30="W"),IF($D31="u60",F30*0.035*IF(OR(AND(F30&lt;100, $E30="W"), AND(F30&lt;400,$E30="M")),0,1),IF($D31="60-69",F30*0.025*IF(OR(AND(F30&lt;100, $E30="W"), AND(F30&lt;400,$E30="M")),0,1),IF($D31="70+",F30*0*IF(OR(AND(F30&lt;100, $E30="W"), AND(F30&lt;400,$E30="M")),0,1),F30*0.035*IF(OR(AND(F30&lt;100, $E30="W"), AND(F30&lt;400,$E30="M")),0,1)))),0)</f>
        <v>0</v>
      </c>
      <c r="G31" s="17">
        <f>IF(OR($E30="M",$E30="W"),IF($D31="u60",G30*0.035*IF(OR(AND(G30&lt;100, $E30="W"), AND(G30&lt;400,$E30="M")),0,1),IF($D31="60-69",G30*0.025*IF(OR(AND(G30&lt;100, $E30="W"), AND(G30&lt;400,$E30="M")),0,1),IF($D31="70+",G30*0*IF(OR(AND(G30&lt;100, $E30="W"), AND(G30&lt;400,$E30="M")),0,1),G30*0.035*IF(OR(AND(G30&lt;100, $E30="W"), AND(G30&lt;400,$E30="M")),0,1)))),0)</f>
        <v>0</v>
      </c>
      <c r="H31" s="17">
        <f>IF(OR($E30="M",$E30="W"),IF($D31="u60",H30*0.035*IF(OR(AND(H30&lt;100, $E30="W"), AND(H30&lt;400,$E30="M")),0,1),IF($D31="60-69",H30*0.025*IF(OR(AND(H30&lt;100, $E30="W"), AND(H30&lt;400,$E30="M")),0,1),IF($D31="70+",H30*0*IF(OR(AND(H30&lt;100, $E30="W"), AND(H30&lt;400,$E30="M")),0,1),H30*0.035*IF(OR(AND(H30&lt;100, $E30="W"), AND(H30&lt;400,$E30="M")),0,1)))),0)</f>
        <v>0</v>
      </c>
      <c r="I31" s="17">
        <f>IF(OR($E30="M",$E30="W"),IF($D31="u60",I30*0.035*IF(OR(AND(I30&lt;100, $E30="W"), AND(I30&lt;400,$E30="M")),0,1),IF($D31="60-69",I30*0.025*IF(OR(AND(I30&lt;100, $E30="W"), AND(I30&lt;400,$E30="M")),0,1),IF($D31="70+",I30*0*IF(OR(AND(I30&lt;100, $E30="W"), AND(I30&lt;400,$E30="M")),0,1),I30*0.035*IF(OR(AND(I30&lt;100, $E30="W"), AND(I30&lt;400,$E30="M")),0,1)))),0)</f>
        <v>0</v>
      </c>
      <c r="J31" s="17">
        <f>IF(OR($E30="M",$E30="W"),IF($D31="u60",J30*0.035*IF(OR(AND(J30&lt;100, $E30="W"), AND(J30&lt;400,$E30="M")),0,1),IF($D31="60-69",J30*0.025*IF(OR(AND(J30&lt;100, $E30="W"), AND(J30&lt;400,$E30="M")),0,1),IF($D31="70+",J30*0*IF(OR(AND(J30&lt;100, $E30="W"), AND(J30&lt;400,$E30="M")),0,1),J30*0.035*IF(OR(AND(J30&lt;100, $E30="W"), AND(J30&lt;400,$E30="M")),0,1)))),0)</f>
        <v>0</v>
      </c>
      <c r="K31" s="17">
        <f t="shared" si="0"/>
        <v>0</v>
      </c>
      <c r="L31" s="17"/>
      <c r="M31" s="62"/>
      <c r="N31" s="68"/>
      <c r="O31" s="69"/>
    </row>
    <row r="32" spans="1:15" ht="14.4" thickBot="1" x14ac:dyDescent="0.3">
      <c r="A32" s="18"/>
      <c r="B32" s="19"/>
      <c r="C32" s="20"/>
      <c r="D32" s="20"/>
      <c r="E32" s="36"/>
      <c r="F32" s="21">
        <f>IF(OR($E30="M",$E30="W"),IF($D31="u60",F30*IF(OR(AND(F30&lt;100, $E30="W"), AND(F30&lt;400,$E30="M")),0.07,0.035),IF($D31="60-69",F30*0.025*IF(OR(AND(F30&lt;100, $E30="W"), AND(F30&lt;400,$E30="M")),1,0),IF($D31="70+",F30*0,F30*IF(OR(AND(F30&lt;100, $E30="W"), AND(F30&lt;400,$E30="M")),0.07,0.035)))),0)</f>
        <v>0</v>
      </c>
      <c r="G32" s="21">
        <f>IF(OR($E30="M",$E30="W"),IF($D31="u60",G30*IF(OR(AND(G30&lt;100, $E30="W"), AND(G30&lt;400,$E30="M")),0.07,0.035),IF($D31="60-69",G30*0.025*IF(OR(AND(G30&lt;100, $E30="W"), AND(G30&lt;400,$E30="M")),1,0),IF($D31="70+",G30*0,G30*IF(OR(AND(G30&lt;100, $E30="W"), AND(G30&lt;400,$E30="M")),0.07,0.035)))),0)</f>
        <v>0</v>
      </c>
      <c r="H32" s="21">
        <f>IF(OR($E30="M",$E30="W"),IF($D31="u60",H30*IF(OR(AND(H30&lt;100, $E30="W"), AND(H30&lt;400,$E30="M")),0.07,0.035),IF($D31="60-69",H30*0.025*IF(OR(AND(H30&lt;100, $E30="W"), AND(H30&lt;400,$E30="M")),1,0),IF($D31="70+",H30*0,H30*IF(OR(AND(H30&lt;100, $E30="W"), AND(H30&lt;400,$E30="M")),0.07,0.035)))),0)</f>
        <v>0</v>
      </c>
      <c r="I32" s="21">
        <f>IF(OR($E30="M",$E30="W"),IF($D31="u60",I30*IF(OR(AND(I30&lt;100, $E30="W"), AND(I30&lt;400,$E30="M")),0.07,0.035),IF($D31="60-69",I30*0.025*IF(OR(AND(I30&lt;100, $E30="W"), AND(I30&lt;400,$E30="M")),1,0),IF($D31="70+",I30*0,I30*IF(OR(AND(I30&lt;100, $E30="W"), AND(I30&lt;400,$E30="M")),0.07,0.035)))),0)</f>
        <v>0</v>
      </c>
      <c r="J32" s="21">
        <f>IF(OR($E30="M",$E30="W"),IF($D31="u60",J30*IF(OR(AND(J30&lt;100, $E30="W"), AND(J30&lt;400,$E30="M")),0.07,0.035),IF($D31="60-69",J30*0.025*IF(OR(AND(J30&lt;100, $E30="W"), AND(J30&lt;400,$E30="M")),1,0),IF($D31="70+",J30*0,J30*IF(OR(AND(J30&lt;100, $E30="W"), AND(J30&lt;400,$E30="M")),0.07,0.035)))),0)</f>
        <v>0</v>
      </c>
      <c r="K32" s="21">
        <f t="shared" si="0"/>
        <v>0</v>
      </c>
      <c r="L32" s="21">
        <f>SUM(K31:K32)</f>
        <v>0</v>
      </c>
      <c r="M32" s="63"/>
      <c r="N32" s="70"/>
      <c r="O32" s="71"/>
    </row>
    <row r="33" spans="1:15" ht="14.4" thickTop="1" x14ac:dyDescent="0.25">
      <c r="A33" s="22"/>
      <c r="B33" s="22"/>
      <c r="C33" s="22"/>
      <c r="D33" s="22"/>
      <c r="E33" s="22"/>
      <c r="F33" s="22"/>
      <c r="G33" s="77" t="s">
        <v>13</v>
      </c>
      <c r="H33" s="77"/>
      <c r="I33" s="28" t="s">
        <v>18</v>
      </c>
      <c r="J33" s="58">
        <f>Page19!J33 + COUNTA(B10,B13,B16,B19,B22,B26,B25,B26,B28,B31)</f>
        <v>0</v>
      </c>
      <c r="K33" s="27">
        <f>Page19!K33 + K9+K12+K15+K18+K21+K24+K27+K30</f>
        <v>0</v>
      </c>
      <c r="L33" s="24">
        <f>SUM(L9,L12,L15,L18,L21,L24,L27,L30)</f>
        <v>0</v>
      </c>
      <c r="M33" s="22" t="s">
        <v>12</v>
      </c>
      <c r="N33" s="25"/>
    </row>
    <row r="34" spans="1:15" ht="13.8" x14ac:dyDescent="0.25">
      <c r="A34" s="22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3">
        <f>Page19!L34 +L11+L14+L17+L20+L23+L26+L29+L32</f>
        <v>0</v>
      </c>
      <c r="M34" s="22" t="s">
        <v>50</v>
      </c>
      <c r="N34" s="26"/>
    </row>
    <row r="35" spans="1:15" ht="13.8" x14ac:dyDescent="0.25">
      <c r="A35" s="22"/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</row>
    <row r="36" spans="1:15" ht="13.8" x14ac:dyDescent="0.25">
      <c r="A36" s="72" t="s">
        <v>65</v>
      </c>
      <c r="B36" s="72"/>
      <c r="C36" s="73"/>
      <c r="D36" s="73"/>
      <c r="E36" s="73"/>
      <c r="F36" s="73"/>
      <c r="G36" s="73"/>
      <c r="H36" s="54" t="s">
        <v>66</v>
      </c>
      <c r="I36" s="73"/>
      <c r="J36" s="73"/>
      <c r="K36" s="73"/>
      <c r="L36" s="73"/>
      <c r="M36" s="22"/>
      <c r="N36" s="22"/>
      <c r="O36" s="22"/>
    </row>
    <row r="37" spans="1:15" ht="13.8" x14ac:dyDescent="0.25">
      <c r="A37" s="22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</row>
  </sheetData>
  <sheetProtection algorithmName="SHA-512" hashValue="gk7iyaZIDLv585uprBc3c2hr1DNXGOshedx7qyIMLGQJWjKTPSBQRRB1xfXY/KcUhvW63ZdxbKrmvA3bjYSVyg==" saltValue="vX88AyrSh0qar1HYCXAAag==" spinCount="100000" sheet="1" objects="1" scenarios="1" selectLockedCells="1"/>
  <mergeCells count="35">
    <mergeCell ref="G1:I1"/>
    <mergeCell ref="AY1:AZ1"/>
    <mergeCell ref="G2:I2"/>
    <mergeCell ref="I4:K4"/>
    <mergeCell ref="C5:F5"/>
    <mergeCell ref="G5:H5"/>
    <mergeCell ref="N19:O19"/>
    <mergeCell ref="A6:O6"/>
    <mergeCell ref="N9:O9"/>
    <mergeCell ref="N10:O10"/>
    <mergeCell ref="N11:O11"/>
    <mergeCell ref="N12:O12"/>
    <mergeCell ref="N13:O13"/>
    <mergeCell ref="N14:O14"/>
    <mergeCell ref="N15:O15"/>
    <mergeCell ref="N16:O16"/>
    <mergeCell ref="N17:O17"/>
    <mergeCell ref="N18:O18"/>
    <mergeCell ref="N31:O31"/>
    <mergeCell ref="N20:O20"/>
    <mergeCell ref="N21:O21"/>
    <mergeCell ref="N22:O22"/>
    <mergeCell ref="N23:O23"/>
    <mergeCell ref="N24:O24"/>
    <mergeCell ref="N25:O25"/>
    <mergeCell ref="N26:O26"/>
    <mergeCell ref="N27:O27"/>
    <mergeCell ref="N28:O28"/>
    <mergeCell ref="N29:O29"/>
    <mergeCell ref="N30:O30"/>
    <mergeCell ref="N32:O32"/>
    <mergeCell ref="G33:H33"/>
    <mergeCell ref="A36:B36"/>
    <mergeCell ref="C36:G36"/>
    <mergeCell ref="I36:L36"/>
  </mergeCells>
  <dataValidations count="5">
    <dataValidation allowBlank="1" showInputMessage="1" showErrorMessage="1" errorTitle="Age Group" error="Please enter U60 if Employee is less than 60 years old. Or Enter B67 if he/she is between 60 and 70 years old. Or Enter 70+ if he/she is 70 years or over" promptTitle="Age Group" sqref="E10:E11 E13:E14 E16:E17 E19:E20 E22:E23 E25:E26 E28:E29 E31:E32" xr:uid="{FD5ECABE-BA93-45B0-8D81-F78BC22CF89A}"/>
    <dataValidation type="list" allowBlank="1" showInputMessage="1" showErrorMessage="1" errorTitle="Age Group" error="Please enter U60 if Employee is less than 60 years old. Or Enter B67 if he/she is between 60 and 70 years old. Or Enter 70+ if he/she is 70 years or over" promptTitle="Age Group" sqref="D10 D28 D25 D22 D19 D16 D13 D31" xr:uid="{0D8856F1-93BE-4EC6-95A0-44BE86669879}">
      <formula1>$AY$2:$AY$4</formula1>
    </dataValidation>
    <dataValidation type="list" allowBlank="1" showInputMessage="1" showErrorMessage="1" sqref="E9 E12 E15 E18 E21 E24 E27 E30" xr:uid="{4DEA2EB6-E4EC-415E-B002-E36764A1C5CC}">
      <formula1>$P$3:$P$4</formula1>
    </dataValidation>
    <dataValidation type="list" allowBlank="1" showInputMessage="1" showErrorMessage="1" errorTitle="Sex" error="Please enter M for male of F for female" promptTitle="Sex" sqref="C19 C28 C22 C25" xr:uid="{61611DEB-3E86-4507-A18A-45F5F6907885}">
      <formula1>$P$1:$P$2</formula1>
    </dataValidation>
    <dataValidation type="list" allowBlank="1" showInputMessage="1" showErrorMessage="1" errorTitle="Sex" error="Please enter M for male or F for female" promptTitle="Sex" sqref="C13 C31 C10 C16" xr:uid="{73A9E1E5-66F5-4991-9F6D-AD4C3C04E62D}">
      <formula1>$P$1:$P$2</formula1>
    </dataValidation>
  </dataValidations>
  <pageMargins left="0.5" right="0.5" top="0.25" bottom="0.25" header="0.5" footer="0.5"/>
  <pageSetup paperSize="5" scale="92" orientation="landscape" r:id="rId1"/>
  <headerFooter alignWithMargins="0">
    <oddFooter>&amp;L
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4209" r:id="rId4" name="Drop Down 1">
              <controlPr defaultSize="0" autoLine="0" autoPict="0">
                <anchor moveWithCells="1">
                  <from>
                    <xdr:col>8</xdr:col>
                    <xdr:colOff>937260</xdr:colOff>
                    <xdr:row>4</xdr:row>
                    <xdr:rowOff>7620</xdr:rowOff>
                  </from>
                  <to>
                    <xdr:col>10</xdr:col>
                    <xdr:colOff>220980</xdr:colOff>
                    <xdr:row>5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0A6B14-CAC7-489E-B16D-01937D4682B4}">
  <sheetPr>
    <pageSetUpPr fitToPage="1"/>
  </sheetPr>
  <dimension ref="A1:BA37"/>
  <sheetViews>
    <sheetView zoomScale="86" zoomScaleNormal="86" workbookViewId="0">
      <selection activeCell="C36" sqref="C36:G36"/>
    </sheetView>
  </sheetViews>
  <sheetFormatPr defaultRowHeight="13.2" x14ac:dyDescent="0.25"/>
  <cols>
    <col min="1" max="1" width="14.5546875" customWidth="1"/>
    <col min="2" max="2" width="25.6640625" customWidth="1"/>
    <col min="3" max="3" width="4.33203125" customWidth="1"/>
    <col min="4" max="4" width="8.6640625" customWidth="1"/>
    <col min="5" max="5" width="3.6640625" customWidth="1"/>
    <col min="6" max="10" width="14.109375" customWidth="1"/>
    <col min="11" max="11" width="16.109375" bestFit="1" customWidth="1"/>
    <col min="12" max="12" width="19.5546875" customWidth="1"/>
    <col min="13" max="14" width="3.6640625" customWidth="1"/>
    <col min="15" max="15" width="16.88671875" customWidth="1"/>
    <col min="16" max="16" width="6.6640625" hidden="1" customWidth="1"/>
    <col min="49" max="49" width="15.6640625" bestFit="1" customWidth="1"/>
    <col min="50" max="50" width="14.88671875" bestFit="1" customWidth="1"/>
    <col min="51" max="51" width="8.88671875" customWidth="1"/>
    <col min="52" max="52" width="17.109375" bestFit="1" customWidth="1"/>
  </cols>
  <sheetData>
    <row r="1" spans="1:53" ht="15.6" x14ac:dyDescent="0.3">
      <c r="A1" s="1"/>
      <c r="B1" s="2"/>
      <c r="F1" s="2"/>
      <c r="G1" s="75" t="s">
        <v>0</v>
      </c>
      <c r="H1" s="75"/>
      <c r="I1" s="75"/>
      <c r="L1" s="4" t="s">
        <v>15</v>
      </c>
      <c r="M1" s="4"/>
      <c r="N1" s="4"/>
      <c r="O1" s="2"/>
      <c r="P1" s="40" t="s">
        <v>21</v>
      </c>
      <c r="AW1" s="45" t="s">
        <v>40</v>
      </c>
      <c r="AX1" s="45" t="s">
        <v>41</v>
      </c>
      <c r="AY1" s="74" t="s">
        <v>43</v>
      </c>
      <c r="AZ1" s="74"/>
      <c r="BA1" s="45" t="s">
        <v>59</v>
      </c>
    </row>
    <row r="2" spans="1:53" ht="15.6" x14ac:dyDescent="0.3">
      <c r="A2" s="2"/>
      <c r="B2" s="2"/>
      <c r="F2" s="2"/>
      <c r="G2" s="74" t="s">
        <v>1</v>
      </c>
      <c r="H2" s="74"/>
      <c r="I2" s="74"/>
      <c r="L2" s="32"/>
      <c r="M2" s="5"/>
      <c r="O2" s="3" t="s">
        <v>103</v>
      </c>
      <c r="P2" s="38" t="s">
        <v>20</v>
      </c>
      <c r="AW2" s="45" t="s">
        <v>14</v>
      </c>
      <c r="AX2" s="49">
        <f>EOMONTH(G5,-1)+1</f>
        <v>45839</v>
      </c>
      <c r="AY2" s="53" t="s">
        <v>47</v>
      </c>
      <c r="AZ2" s="45" t="s">
        <v>44</v>
      </c>
      <c r="BA2">
        <f>WEEKNUM(G5,12)-WEEKNUM(DATE(YEAR(G5),MONTH(G5),1),12)+1</f>
        <v>5</v>
      </c>
    </row>
    <row r="3" spans="1:53" ht="15.6" x14ac:dyDescent="0.3">
      <c r="A3" s="2"/>
      <c r="B3" s="2"/>
      <c r="F3" s="3" t="s">
        <v>6</v>
      </c>
      <c r="G3" s="33"/>
      <c r="H3" s="33"/>
      <c r="I3" s="34"/>
      <c r="J3" s="2"/>
      <c r="L3" s="2"/>
      <c r="M3" s="2"/>
      <c r="O3" s="2"/>
      <c r="P3" s="39" t="s">
        <v>22</v>
      </c>
      <c r="AW3" s="45" t="s">
        <v>35</v>
      </c>
      <c r="AY3" s="45" t="s">
        <v>62</v>
      </c>
      <c r="AZ3" s="45" t="s">
        <v>45</v>
      </c>
    </row>
    <row r="4" spans="1:53" ht="15" x14ac:dyDescent="0.25">
      <c r="A4" s="2"/>
      <c r="B4" s="2"/>
      <c r="F4" s="3" t="s">
        <v>2</v>
      </c>
      <c r="G4" s="35"/>
      <c r="H4" s="3" t="s">
        <v>3</v>
      </c>
      <c r="I4" s="80"/>
      <c r="J4" s="80"/>
      <c r="K4" s="80"/>
      <c r="L4" s="2"/>
      <c r="M4" s="2"/>
      <c r="N4" s="2"/>
      <c r="O4" s="2"/>
      <c r="P4" s="39" t="s">
        <v>21</v>
      </c>
      <c r="AW4" s="45" t="s">
        <v>36</v>
      </c>
      <c r="AY4" s="45" t="s">
        <v>48</v>
      </c>
      <c r="AZ4" s="45" t="s">
        <v>46</v>
      </c>
    </row>
    <row r="5" spans="1:53" ht="15.6" x14ac:dyDescent="0.3">
      <c r="A5" s="2"/>
      <c r="B5" s="2"/>
      <c r="C5" s="76" t="s">
        <v>4</v>
      </c>
      <c r="D5" s="76"/>
      <c r="E5" s="76"/>
      <c r="F5" s="76"/>
      <c r="G5" s="78">
        <v>45869</v>
      </c>
      <c r="H5" s="79"/>
      <c r="I5" s="55" t="s">
        <v>14</v>
      </c>
      <c r="J5" s="51">
        <v>7</v>
      </c>
      <c r="K5" s="50"/>
      <c r="L5" s="2"/>
      <c r="M5" s="2"/>
      <c r="N5" s="2"/>
      <c r="O5" s="2"/>
      <c r="R5" s="45"/>
      <c r="AW5" s="45" t="s">
        <v>37</v>
      </c>
    </row>
    <row r="6" spans="1:53" ht="18" customHeight="1" x14ac:dyDescent="0.25">
      <c r="A6" s="74" t="s">
        <v>5</v>
      </c>
      <c r="B6" s="74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AW6" s="45" t="s">
        <v>38</v>
      </c>
    </row>
    <row r="7" spans="1:53" ht="13.8" x14ac:dyDescent="0.25">
      <c r="A7" s="6"/>
      <c r="B7" s="6"/>
      <c r="C7" s="6"/>
      <c r="D7" s="52"/>
      <c r="E7" s="41" t="s">
        <v>22</v>
      </c>
      <c r="F7" s="7" t="s">
        <v>14</v>
      </c>
      <c r="G7" s="8" t="s">
        <v>14</v>
      </c>
      <c r="H7" s="8" t="s">
        <v>14</v>
      </c>
      <c r="I7" s="8" t="s">
        <v>14</v>
      </c>
      <c r="J7" s="9" t="s">
        <v>14</v>
      </c>
      <c r="K7" s="6" t="s">
        <v>16</v>
      </c>
      <c r="L7" s="10" t="s">
        <v>49</v>
      </c>
      <c r="M7" s="43" t="s">
        <v>19</v>
      </c>
      <c r="N7" s="60"/>
      <c r="O7" s="52"/>
      <c r="AW7" s="45" t="s">
        <v>39</v>
      </c>
    </row>
    <row r="8" spans="1:53" ht="14.4" thickBot="1" x14ac:dyDescent="0.3">
      <c r="A8" s="11" t="s">
        <v>7</v>
      </c>
      <c r="B8" s="12" t="s">
        <v>10</v>
      </c>
      <c r="C8" s="12" t="s">
        <v>8</v>
      </c>
      <c r="D8" s="12" t="s">
        <v>42</v>
      </c>
      <c r="E8" s="42" t="s">
        <v>21</v>
      </c>
      <c r="F8" s="46">
        <f>IF(WEEKDAY(AX2)&gt;J5-1,AX2+7-(WEEKDAY(AX2)-(J5-1)),IF(WEEKDAY(AX2)&lt;J5-1,AX2 + (J5-1) - WEEKDAY(AX2),AX2))</f>
        <v>45842</v>
      </c>
      <c r="G8" s="47">
        <f>F8+7</f>
        <v>45849</v>
      </c>
      <c r="H8" s="47">
        <f>G8+7</f>
        <v>45856</v>
      </c>
      <c r="I8" s="47">
        <f>H8+7</f>
        <v>45863</v>
      </c>
      <c r="J8" s="48" t="str">
        <f>IF(MONTH(I8+7)=MONTH(G5),I8+7,"")</f>
        <v/>
      </c>
      <c r="K8" s="12" t="s">
        <v>11</v>
      </c>
      <c r="L8" s="13" t="s">
        <v>17</v>
      </c>
      <c r="M8" s="44" t="s">
        <v>79</v>
      </c>
      <c r="N8" s="64" t="s">
        <v>9</v>
      </c>
      <c r="O8" s="59"/>
      <c r="AW8" s="45" t="s">
        <v>33</v>
      </c>
    </row>
    <row r="9" spans="1:53" ht="14.4" thickTop="1" x14ac:dyDescent="0.25">
      <c r="A9" s="14"/>
      <c r="B9" s="15"/>
      <c r="C9" s="16"/>
      <c r="D9" s="16"/>
      <c r="E9" s="36" t="s">
        <v>21</v>
      </c>
      <c r="F9" s="37"/>
      <c r="G9" s="37"/>
      <c r="H9" s="37"/>
      <c r="I9" s="37"/>
      <c r="J9" s="37"/>
      <c r="K9" s="17">
        <f t="shared" ref="K9:K32" si="0">SUM(F9:J9)</f>
        <v>0</v>
      </c>
      <c r="L9" s="17">
        <f>IF(D10="70+",0,K9)</f>
        <v>0</v>
      </c>
      <c r="M9" s="61">
        <f>COUNTIF(F9:J9,"&gt;0")</f>
        <v>0</v>
      </c>
      <c r="N9" s="66"/>
      <c r="O9" s="67"/>
      <c r="AW9" s="45" t="s">
        <v>34</v>
      </c>
    </row>
    <row r="10" spans="1:53" ht="13.8" x14ac:dyDescent="0.25">
      <c r="A10" s="29"/>
      <c r="B10" s="30"/>
      <c r="C10" s="31"/>
      <c r="D10" s="31"/>
      <c r="E10" s="36"/>
      <c r="F10" s="17">
        <f>IF(OR($E9="M",$E9="W"),IF($D10="u60",F9*0.035*IF(OR(AND(F9&lt;100, $E9="W"), AND(F9&lt;400,$E9="M")),0,1),IF($D10="60-69",F9*0.025*IF(OR(AND(F9&lt;100, $E9="W"), AND(F9&lt;400,$E9="M")),0,1),IF($D10="70+",F9*0*IF(OR(AND(F9&lt;100, $E9="W"), AND(F9&lt;400,$E9="M")),0,1),F9*0.035*IF(OR(AND(F9&lt;100, $E9="W"), AND(F9&lt;400,$E9="M")),0,1)))),0)</f>
        <v>0</v>
      </c>
      <c r="G10" s="17">
        <f>IF(OR($E9="M",$E9="W"),IF($D10="u60",G9*0.035*IF(OR(AND(G9&lt;100, $E9="W"), AND(G9&lt;400,$E9="M")),0,1),IF($D10="60-69",G9*0.025*IF(OR(AND(G9&lt;100, $E9="W"), AND(G9&lt;400,$E9="M")),0,1),IF($D10="70+",G9*0*IF(OR(AND(G9&lt;100, $E9="W"), AND(G9&lt;400,$E9="M")),0,1),G9*0.035*IF(OR(AND(G9&lt;100, $E9="W"), AND(G9&lt;400,$E9="M")),0,1)))),0)</f>
        <v>0</v>
      </c>
      <c r="H10" s="17">
        <f>IF(OR($E9="M",$E9="W"),IF($D10="u60",H9*0.035*IF(OR(AND(H9&lt;100, $E9="W"), AND(H9&lt;400,$E9="M")),0,1),IF($D10="60-69",H9*0.025*IF(OR(AND(H9&lt;100, $E9="W"), AND(H9&lt;400,$E9="M")),0,1),IF($D10="70+",H9*0*IF(OR(AND(H9&lt;100, $E9="W"), AND(H9&lt;400,$E9="M")),0,1),H9*0.035*IF(OR(AND(H9&lt;100, $E9="W"), AND(H9&lt;400,$E9="M")),0,1)))),0)</f>
        <v>0</v>
      </c>
      <c r="I10" s="17">
        <f>IF(OR($E9="M",$E9="W"),IF($D10="u60",I9*0.035*IF(OR(AND(I9&lt;100, $E9="W"), AND(I9&lt;400,$E9="M")),0,1),IF($D10="60-69",I9*0.025*IF(OR(AND(I9&lt;100, $E9="W"), AND(I9&lt;400,$E9="M")),0,1),IF($D10="70+",I9*0*IF(OR(AND(I9&lt;100, $E9="W"), AND(I9&lt;400,$E9="M")),0,1),I9*0.035*IF(OR(AND(I9&lt;100, $E9="W"), AND(I9&lt;400,$E9="M")),0,1)))),0)</f>
        <v>0</v>
      </c>
      <c r="J10" s="17">
        <f>IF(OR($E9="M",$E9="W"),IF($D10="u60",J9*0.035*IF(OR(AND(J9&lt;100, $E9="W"), AND(J9&lt;400,$E9="M")),0,1),IF($D10="60-69",J9*0.025*IF(OR(AND(J9&lt;100, $E9="W"), AND(J9&lt;400,$E9="M")),0,1),IF($D10="70+",J9*0*IF(OR(AND(J9&lt;100, $E9="W"), AND(J9&lt;400,$E9="M")),0,1),J9*0.035*IF(OR(AND(J9&lt;100, $E9="W"), AND(J9&lt;400,$E9="M")),0,1)))),0)</f>
        <v>0</v>
      </c>
      <c r="K10" s="17">
        <f t="shared" si="0"/>
        <v>0</v>
      </c>
      <c r="L10" s="17"/>
      <c r="M10" s="62"/>
      <c r="N10" s="68"/>
      <c r="O10" s="69"/>
      <c r="T10" s="45"/>
    </row>
    <row r="11" spans="1:53" ht="14.4" thickBot="1" x14ac:dyDescent="0.3">
      <c r="A11" s="18"/>
      <c r="B11" s="19"/>
      <c r="C11" s="20"/>
      <c r="D11" s="20"/>
      <c r="E11" s="36"/>
      <c r="F11" s="21">
        <f>IF(OR($E9="M",$E9="W"),IF($D10="u60",F9*IF(OR(AND(F9&lt;100, $E9="W"), AND(F9&lt;400,$E9="M")),0.07,0.035),IF($D10="60-69",F9*0.025*IF(OR(AND(F9&lt;100, $E9="W"), AND(F9&lt;400,$E9="M")),1,0),IF($D10="70+",F9*0,F9*IF(OR(AND(F9&lt;100, $E9="W"), AND(F9&lt;400,$E9="M")),0.07,0.035)))),0)</f>
        <v>0</v>
      </c>
      <c r="G11" s="21">
        <f>IF(OR($E9="M",$E9="W"),IF($D10="u60",G9*IF(OR(AND(G9&lt;100, $E9="W"), AND(G9&lt;400,$E9="M")),0.07,0.035),IF($D10="60-69",G9*0.025*IF(OR(AND(G9&lt;100, $E9="W"), AND(G9&lt;400,$E9="M")),1,0),IF($D10="70+",G9*0,G9*IF(OR(AND(G9&lt;100, $E9="W"), AND(G9&lt;400,$E9="M")),0.07,0.035)))),0)</f>
        <v>0</v>
      </c>
      <c r="H11" s="21">
        <f>IF(OR($E9="M",$E9="W"),IF($D10="u60",H9*IF(OR(AND(H9&lt;100, $E9="W"), AND(H9&lt;400,$E9="M")),0.07,0.035),IF($D10="60-69",H9*0.025*IF(OR(AND(H9&lt;100, $E9="W"), AND(H9&lt;400,$E9="M")),1,0),IF($D10="70+",H9*0,H9*IF(OR(AND(H9&lt;100, $E9="W"), AND(H9&lt;400,$E9="M")),0.07,0.035)))),0)</f>
        <v>0</v>
      </c>
      <c r="I11" s="21">
        <f>IF(OR($E9="M",$E9="W"),IF($D10="u60",I9*IF(OR(AND(I9&lt;100, $E9="W"), AND(I9&lt;400,$E9="M")),0.07,0.035),IF($D10="60-69",I9*0.025*IF(OR(AND(I9&lt;100, $E9="W"), AND(I9&lt;400,$E9="M")),1,0),IF($D10="70+",I9*0,I9*IF(OR(AND(I9&lt;100, $E9="W"), AND(I9&lt;400,$E9="M")),0.07,0.035)))),0)</f>
        <v>0</v>
      </c>
      <c r="J11" s="21">
        <f>IF(OR($E9="M",$E9="W"),IF($D10="u60",J9*IF(OR(AND(J9&lt;100, $E9="W"), AND(J9&lt;400,$E9="M")),0.07,0.035),IF($D10="60-69",J9*0.025*IF(OR(AND(J9&lt;100, $E9="W"), AND(J9&lt;400,$E9="M")),1,0),IF($D10="70+",J9*0,J9*IF(OR(AND(J9&lt;100, $E9="W"), AND(J9&lt;400,$E9="M")),0.07,0.035)))),0)</f>
        <v>0</v>
      </c>
      <c r="K11" s="21">
        <f t="shared" si="0"/>
        <v>0</v>
      </c>
      <c r="L11" s="21">
        <f>SUM(K10:K11)</f>
        <v>0</v>
      </c>
      <c r="M11" s="63"/>
      <c r="N11" s="70"/>
      <c r="O11" s="71"/>
    </row>
    <row r="12" spans="1:53" ht="14.4" thickTop="1" x14ac:dyDescent="0.25">
      <c r="A12" s="14"/>
      <c r="B12" s="15"/>
      <c r="C12" s="16"/>
      <c r="D12" s="16"/>
      <c r="E12" s="36" t="s">
        <v>21</v>
      </c>
      <c r="F12" s="37"/>
      <c r="G12" s="37"/>
      <c r="H12" s="37"/>
      <c r="I12" s="37"/>
      <c r="J12" s="37"/>
      <c r="K12" s="17">
        <f t="shared" si="0"/>
        <v>0</v>
      </c>
      <c r="L12" s="17">
        <f>IF(D13="70+",0,K12)</f>
        <v>0</v>
      </c>
      <c r="M12" s="61">
        <f>COUNTIF(F12:J12,"&gt;0")</f>
        <v>0</v>
      </c>
      <c r="N12" s="66"/>
      <c r="O12" s="67"/>
    </row>
    <row r="13" spans="1:53" ht="13.8" x14ac:dyDescent="0.25">
      <c r="A13" s="29"/>
      <c r="B13" s="30"/>
      <c r="C13" s="31"/>
      <c r="D13" s="31"/>
      <c r="E13" s="36"/>
      <c r="F13" s="17">
        <f>IF(OR($E12="M",$E12="W"),IF($D13="u60",F12*0.035*IF(OR(AND(F12&lt;100, $E12="W"), AND(F12&lt;400,$E12="M")),0,1),IF($D13="60-69",F12*0.025*IF(OR(AND(F12&lt;100, $E12="W"), AND(F12&lt;400,$E12="M")),0,1),IF($D13="70+",F12*0*IF(OR(AND(F12&lt;100, $E12="W"), AND(F12&lt;400,$E12="M")),0,1),F12*0.035*IF(OR(AND(F12&lt;100, $E12="W"), AND(F12&lt;400,$E12="M")),0,1)))),0)</f>
        <v>0</v>
      </c>
      <c r="G13" s="17">
        <f>IF(OR($E12="M",$E12="W"),IF($D13="u60",G12*0.035*IF(OR(AND(G12&lt;100, $E12="W"), AND(G12&lt;400,$E12="M")),0,1),IF($D13="60-69",G12*0.025*IF(OR(AND(G12&lt;100, $E12="W"), AND(G12&lt;400,$E12="M")),0,1),IF($D13="70+",G12*0*IF(OR(AND(G12&lt;100, $E12="W"), AND(G12&lt;400,$E12="M")),0,1),G12*0.035*IF(OR(AND(G12&lt;100, $E12="W"), AND(G12&lt;400,$E12="M")),0,1)))),0)</f>
        <v>0</v>
      </c>
      <c r="H13" s="17">
        <f>IF(OR($E12="M",$E12="W"),IF($D13="u60",H12*0.035*IF(OR(AND(H12&lt;100, $E12="W"), AND(H12&lt;400,$E12="M")),0,1),IF($D13="60-69",H12*0.025*IF(OR(AND(H12&lt;100, $E12="W"), AND(H12&lt;400,$E12="M")),0,1),IF($D13="70+",H12*0*IF(OR(AND(H12&lt;100, $E12="W"), AND(H12&lt;400,$E12="M")),0,1),H12*0.035*IF(OR(AND(H12&lt;100, $E12="W"), AND(H12&lt;400,$E12="M")),0,1)))),0)</f>
        <v>0</v>
      </c>
      <c r="I13" s="17">
        <f>IF(OR($E12="M",$E12="W"),IF($D13="u60",I12*0.035*IF(OR(AND(I12&lt;100, $E12="W"), AND(I12&lt;400,$E12="M")),0,1),IF($D13="60-69",I12*0.025*IF(OR(AND(I12&lt;100, $E12="W"), AND(I12&lt;400,$E12="M")),0,1),IF($D13="70+",I12*0*IF(OR(AND(I12&lt;100, $E12="W"), AND(I12&lt;400,$E12="M")),0,1),I12*0.035*IF(OR(AND(I12&lt;100, $E12="W"), AND(I12&lt;400,$E12="M")),0,1)))),0)</f>
        <v>0</v>
      </c>
      <c r="J13" s="17">
        <f>IF(OR($E12="M",$E12="W"),IF($D13="u60",J12*0.035*IF(OR(AND(J12&lt;100, $E12="W"), AND(J12&lt;400,$E12="M")),0,1),IF($D13="60-69",J12*0.025*IF(OR(AND(J12&lt;100, $E12="W"), AND(J12&lt;400,$E12="M")),0,1),IF($D13="70+",J12*0*IF(OR(AND(J12&lt;100, $E12="W"), AND(J12&lt;400,$E12="M")),0,1),J12*0.035*IF(OR(AND(J12&lt;100, $E12="W"), AND(J12&lt;400,$E12="M")),0,1)))),0)</f>
        <v>0</v>
      </c>
      <c r="K13" s="17">
        <f t="shared" si="0"/>
        <v>0</v>
      </c>
      <c r="L13" s="17"/>
      <c r="M13" s="62"/>
      <c r="N13" s="68"/>
      <c r="O13" s="69"/>
    </row>
    <row r="14" spans="1:53" ht="14.4" thickBot="1" x14ac:dyDescent="0.3">
      <c r="A14" s="18"/>
      <c r="B14" s="19"/>
      <c r="C14" s="20"/>
      <c r="D14" s="20"/>
      <c r="E14" s="36"/>
      <c r="F14" s="21">
        <f>IF(OR($E12="M",$E12="W"),IF($D13="u60",F12*IF(OR(AND(F12&lt;100, $E12="W"), AND(F12&lt;400,$E12="M")),0.07,0.035),IF($D13="60-69",F12*0.025*IF(OR(AND(F12&lt;100, $E12="W"), AND(F12&lt;400,$E12="M")),1,0),IF($D13="70+",F12*0,F12*IF(OR(AND(F12&lt;100, $E12="W"), AND(F12&lt;400,$E12="M")),0.07,0.035)))),0)</f>
        <v>0</v>
      </c>
      <c r="G14" s="21">
        <f>IF(OR($E12="M",$E12="W"),IF($D13="u60",G12*IF(OR(AND(G12&lt;100, $E12="W"), AND(G12&lt;400,$E12="M")),0.07,0.035),IF($D13="60-69",G12*0.025*IF(OR(AND(G12&lt;100, $E12="W"), AND(G12&lt;400,$E12="M")),1,0),IF($D13="70+",G12*0,G12*IF(OR(AND(G12&lt;100, $E12="W"), AND(G12&lt;400,$E12="M")),0.07,0.035)))),0)</f>
        <v>0</v>
      </c>
      <c r="H14" s="21">
        <f>IF(OR($E12="M",$E12="W"),IF($D13="u60",H12*IF(OR(AND(H12&lt;100, $E12="W"), AND(H12&lt;400,$E12="M")),0.07,0.035),IF($D13="60-69",H12*0.025*IF(OR(AND(H12&lt;100, $E12="W"), AND(H12&lt;400,$E12="M")),1,0),IF($D13="70+",H12*0,H12*IF(OR(AND(H12&lt;100, $E12="W"), AND(H12&lt;400,$E12="M")),0.07,0.035)))),0)</f>
        <v>0</v>
      </c>
      <c r="I14" s="21">
        <f>IF(OR($E12="M",$E12="W"),IF($D13="u60",I12*IF(OR(AND(I12&lt;100, $E12="W"), AND(I12&lt;400,$E12="M")),0.07,0.035),IF($D13="60-69",I12*0.025*IF(OR(AND(I12&lt;100, $E12="W"), AND(I12&lt;400,$E12="M")),1,0),IF($D13="70+",I12*0,I12*IF(OR(AND(I12&lt;100, $E12="W"), AND(I12&lt;400,$E12="M")),0.07,0.035)))),0)</f>
        <v>0</v>
      </c>
      <c r="J14" s="21">
        <f>IF(OR($E12="M",$E12="W"),IF($D13="u60",J12*IF(OR(AND(J12&lt;100, $E12="W"), AND(J12&lt;400,$E12="M")),0.07,0.035),IF($D13="60-69",J12*0.025*IF(OR(AND(J12&lt;100, $E12="W"), AND(J12&lt;400,$E12="M")),1,0),IF($D13="70+",J12*0,J12*IF(OR(AND(J12&lt;100, $E12="W"), AND(J12&lt;400,$E12="M")),0.07,0.035)))),0)</f>
        <v>0</v>
      </c>
      <c r="K14" s="21">
        <f t="shared" si="0"/>
        <v>0</v>
      </c>
      <c r="L14" s="21">
        <f>SUM(K13:K14)</f>
        <v>0</v>
      </c>
      <c r="M14" s="63"/>
      <c r="N14" s="70"/>
      <c r="O14" s="71"/>
    </row>
    <row r="15" spans="1:53" ht="14.4" thickTop="1" x14ac:dyDescent="0.25">
      <c r="A15" s="14"/>
      <c r="B15" s="15"/>
      <c r="C15" s="16"/>
      <c r="D15" s="16"/>
      <c r="E15" s="36" t="s">
        <v>21</v>
      </c>
      <c r="F15" s="37"/>
      <c r="G15" s="37"/>
      <c r="H15" s="37"/>
      <c r="I15" s="37"/>
      <c r="J15" s="37"/>
      <c r="K15" s="17">
        <f t="shared" si="0"/>
        <v>0</v>
      </c>
      <c r="L15" s="17">
        <f>IF(D16="70+",0,K15)</f>
        <v>0</v>
      </c>
      <c r="M15" s="61">
        <f>COUNTIF(F15:J15,"&gt;0")</f>
        <v>0</v>
      </c>
      <c r="N15" s="66"/>
      <c r="O15" s="67"/>
    </row>
    <row r="16" spans="1:53" ht="13.8" x14ac:dyDescent="0.25">
      <c r="A16" s="29"/>
      <c r="B16" s="30"/>
      <c r="C16" s="31"/>
      <c r="D16" s="31"/>
      <c r="E16" s="36"/>
      <c r="F16" s="17">
        <f>IF(OR($E15="M",$E15="W"),IF($D16="u60",F15*0.035*IF(OR(AND(F15&lt;100, $E15="W"), AND(F15&lt;400,$E15="M")),0,1),IF($D16="60-69",F15*0.025*IF(OR(AND(F15&lt;100, $E15="W"), AND(F15&lt;400,$E15="M")),0,1),IF($D16="70+",F15*0*IF(OR(AND(F15&lt;100, $E15="W"), AND(F15&lt;400,$E15="M")),0,1),F15*0.035*IF(OR(AND(F15&lt;100, $E15="W"), AND(F15&lt;400,$E15="M")),0,1)))),0)</f>
        <v>0</v>
      </c>
      <c r="G16" s="17">
        <f>IF(OR($E15="M",$E15="W"),IF($D16="u60",G15*0.035*IF(OR(AND(G15&lt;100, $E15="W"), AND(G15&lt;400,$E15="M")),0,1),IF($D16="60-69",G15*0.025*IF(OR(AND(G15&lt;100, $E15="W"), AND(G15&lt;400,$E15="M")),0,1),IF($D16="70+",G15*0*IF(OR(AND(G15&lt;100, $E15="W"), AND(G15&lt;400,$E15="M")),0,1),G15*0.035*IF(OR(AND(G15&lt;100, $E15="W"), AND(G15&lt;400,$E15="M")),0,1)))),0)</f>
        <v>0</v>
      </c>
      <c r="H16" s="17">
        <f>IF(OR($E15="M",$E15="W"),IF($D16="u60",H15*0.035*IF(OR(AND(H15&lt;100, $E15="W"), AND(H15&lt;400,$E15="M")),0,1),IF($D16="60-69",H15*0.025*IF(OR(AND(H15&lt;100, $E15="W"), AND(H15&lt;400,$E15="M")),0,1),IF($D16="70+",H15*0*IF(OR(AND(H15&lt;100, $E15="W"), AND(H15&lt;400,$E15="M")),0,1),H15*0.035*IF(OR(AND(H15&lt;100, $E15="W"), AND(H15&lt;400,$E15="M")),0,1)))),0)</f>
        <v>0</v>
      </c>
      <c r="I16" s="17">
        <f>IF(OR($E15="M",$E15="W"),IF($D16="u60",I15*0.035*IF(OR(AND(I15&lt;100, $E15="W"), AND(I15&lt;400,$E15="M")),0,1),IF($D16="60-69",I15*0.025*IF(OR(AND(I15&lt;100, $E15="W"), AND(I15&lt;400,$E15="M")),0,1),IF($D16="70+",I15*0*IF(OR(AND(I15&lt;100, $E15="W"), AND(I15&lt;400,$E15="M")),0,1),I15*0.035*IF(OR(AND(I15&lt;100, $E15="W"), AND(I15&lt;400,$E15="M")),0,1)))),0)</f>
        <v>0</v>
      </c>
      <c r="J16" s="17">
        <f>IF(OR($E15="M",$E15="W"),IF($D16="u60",J15*0.035*IF(OR(AND(J15&lt;100, $E15="W"), AND(J15&lt;400,$E15="M")),0,1),IF($D16="60-69",J15*0.025*IF(OR(AND(J15&lt;100, $E15="W"), AND(J15&lt;400,$E15="M")),0,1),IF($D16="70+",J15*0*IF(OR(AND(J15&lt;100, $E15="W"), AND(J15&lt;400,$E15="M")),0,1),J15*0.035*IF(OR(AND(J15&lt;100, $E15="W"), AND(J15&lt;400,$E15="M")),0,1)))),0)</f>
        <v>0</v>
      </c>
      <c r="K16" s="17">
        <f t="shared" si="0"/>
        <v>0</v>
      </c>
      <c r="L16" s="17"/>
      <c r="M16" s="62"/>
      <c r="N16" s="68"/>
      <c r="O16" s="69"/>
    </row>
    <row r="17" spans="1:15" ht="14.4" thickBot="1" x14ac:dyDescent="0.3">
      <c r="A17" s="18"/>
      <c r="B17" s="19"/>
      <c r="C17" s="20"/>
      <c r="D17" s="20"/>
      <c r="E17" s="36"/>
      <c r="F17" s="21">
        <f>IF(OR($E15="M",$E15="W"),IF($D16="u60",F15*IF(OR(AND(F15&lt;100, $E15="W"), AND(F15&lt;400,$E15="M")),0.07,0.035),IF($D16="60-69",F15*0.025*IF(OR(AND(F15&lt;100, $E15="W"), AND(F15&lt;400,$E15="M")),1,0),IF($D16="70+",F15*0,F15*IF(OR(AND(F15&lt;100, $E15="W"), AND(F15&lt;400,$E15="M")),0.07,0.035)))),0)</f>
        <v>0</v>
      </c>
      <c r="G17" s="21">
        <f>IF(OR($E15="M",$E15="W"),IF($D16="u60",G15*IF(OR(AND(G15&lt;100, $E15="W"), AND(G15&lt;400,$E15="M")),0.07,0.035),IF($D16="60-69",G15*0.025*IF(OR(AND(G15&lt;100, $E15="W"), AND(G15&lt;400,$E15="M")),1,0),IF($D16="70+",G15*0,G15*IF(OR(AND(G15&lt;100, $E15="W"), AND(G15&lt;400,$E15="M")),0.07,0.035)))),0)</f>
        <v>0</v>
      </c>
      <c r="H17" s="21">
        <f>IF(OR($E15="M",$E15="W"),IF($D16="u60",H15*IF(OR(AND(H15&lt;100, $E15="W"), AND(H15&lt;400,$E15="M")),0.07,0.035),IF($D16="60-69",H15*0.025*IF(OR(AND(H15&lt;100, $E15="W"), AND(H15&lt;400,$E15="M")),1,0),IF($D16="70+",H15*0,H15*IF(OR(AND(H15&lt;100, $E15="W"), AND(H15&lt;400,$E15="M")),0.07,0.035)))),0)</f>
        <v>0</v>
      </c>
      <c r="I17" s="21">
        <f>IF(OR($E15="M",$E15="W"),IF($D16="u60",I15*IF(OR(AND(I15&lt;100, $E15="W"), AND(I15&lt;400,$E15="M")),0.07,0.035),IF($D16="60-69",I15*0.025*IF(OR(AND(I15&lt;100, $E15="W"), AND(I15&lt;400,$E15="M")),1,0),IF($D16="70+",I15*0,I15*IF(OR(AND(I15&lt;100, $E15="W"), AND(I15&lt;400,$E15="M")),0.07,0.035)))),0)</f>
        <v>0</v>
      </c>
      <c r="J17" s="21">
        <f>IF(OR($E15="M",$E15="W"),IF($D16="u60",J15*IF(OR(AND(J15&lt;100, $E15="W"), AND(J15&lt;400,$E15="M")),0.07,0.035),IF($D16="60-69",J15*0.025*IF(OR(AND(J15&lt;100, $E15="W"), AND(J15&lt;400,$E15="M")),1,0),IF($D16="70+",J15*0,J15*IF(OR(AND(J15&lt;100, $E15="W"), AND(J15&lt;400,$E15="M")),0.07,0.035)))),0)</f>
        <v>0</v>
      </c>
      <c r="K17" s="21">
        <f t="shared" si="0"/>
        <v>0</v>
      </c>
      <c r="L17" s="21">
        <f>SUM(K16:K17)</f>
        <v>0</v>
      </c>
      <c r="M17" s="63"/>
      <c r="N17" s="70"/>
      <c r="O17" s="71"/>
    </row>
    <row r="18" spans="1:15" ht="14.4" thickTop="1" x14ac:dyDescent="0.25">
      <c r="A18" s="14"/>
      <c r="B18" s="15"/>
      <c r="C18" s="16"/>
      <c r="D18" s="16"/>
      <c r="E18" s="36" t="s">
        <v>21</v>
      </c>
      <c r="F18" s="37"/>
      <c r="G18" s="37"/>
      <c r="H18" s="37"/>
      <c r="I18" s="37"/>
      <c r="J18" s="37"/>
      <c r="K18" s="17">
        <f t="shared" si="0"/>
        <v>0</v>
      </c>
      <c r="L18" s="17">
        <f>IF(D19="70+",0,K18)</f>
        <v>0</v>
      </c>
      <c r="M18" s="61">
        <f>COUNTIF(F18:J18,"&gt;0")</f>
        <v>0</v>
      </c>
      <c r="N18" s="66"/>
      <c r="O18" s="67"/>
    </row>
    <row r="19" spans="1:15" ht="13.8" x14ac:dyDescent="0.25">
      <c r="A19" s="29"/>
      <c r="B19" s="30"/>
      <c r="C19" s="31"/>
      <c r="D19" s="31"/>
      <c r="E19" s="36"/>
      <c r="F19" s="17">
        <f>IF(OR($E18="M",$E18="W"),IF($D19="u60",F18*0.035*IF(OR(AND(F18&lt;100, $E18="W"), AND(F18&lt;400,$E18="M")),0,1),IF($D19="60-69",F18*0.025*IF(OR(AND(F18&lt;100, $E18="W"), AND(F18&lt;400,$E18="M")),0,1),IF($D19="70+",F18*0*IF(OR(AND(F18&lt;100, $E18="W"), AND(F18&lt;400,$E18="M")),0,1),F18*0.035*IF(OR(AND(F18&lt;100, $E18="W"), AND(F18&lt;400,$E18="M")),0,1)))),0)</f>
        <v>0</v>
      </c>
      <c r="G19" s="17">
        <f>IF(OR($E18="M",$E18="W"),IF($D19="u60",G18*0.035*IF(OR(AND(G18&lt;100, $E18="W"), AND(G18&lt;400,$E18="M")),0,1),IF($D19="60-69",G18*0.025*IF(OR(AND(G18&lt;100, $E18="W"), AND(G18&lt;400,$E18="M")),0,1),IF($D19="70+",G18*0*IF(OR(AND(G18&lt;100, $E18="W"), AND(G18&lt;400,$E18="M")),0,1),G18*0.035*IF(OR(AND(G18&lt;100, $E18="W"), AND(G18&lt;400,$E18="M")),0,1)))),0)</f>
        <v>0</v>
      </c>
      <c r="H19" s="17">
        <f>IF(OR($E18="M",$E18="W"),IF($D19="u60",H18*0.035*IF(OR(AND(H18&lt;100, $E18="W"), AND(H18&lt;400,$E18="M")),0,1),IF($D19="60-69",H18*0.025*IF(OR(AND(H18&lt;100, $E18="W"), AND(H18&lt;400,$E18="M")),0,1),IF($D19="70+",H18*0*IF(OR(AND(H18&lt;100, $E18="W"), AND(H18&lt;400,$E18="M")),0,1),H18*0.035*IF(OR(AND(H18&lt;100, $E18="W"), AND(H18&lt;400,$E18="M")),0,1)))),0)</f>
        <v>0</v>
      </c>
      <c r="I19" s="17">
        <f>IF(OR($E18="M",$E18="W"),IF($D19="u60",I18*0.035*IF(OR(AND(I18&lt;100, $E18="W"), AND(I18&lt;400,$E18="M")),0,1),IF($D19="60-69",I18*0.025*IF(OR(AND(I18&lt;100, $E18="W"), AND(I18&lt;400,$E18="M")),0,1),IF($D19="70+",I18*0*IF(OR(AND(I18&lt;100, $E18="W"), AND(I18&lt;400,$E18="M")),0,1),I18*0.035*IF(OR(AND(I18&lt;100, $E18="W"), AND(I18&lt;400,$E18="M")),0,1)))),0)</f>
        <v>0</v>
      </c>
      <c r="J19" s="17">
        <f>IF(OR($E18="M",$E18="W"),IF($D19="u60",J18*0.035*IF(OR(AND(J18&lt;100, $E18="W"), AND(J18&lt;400,$E18="M")),0,1),IF($D19="60-69",J18*0.025*IF(OR(AND(J18&lt;100, $E18="W"), AND(J18&lt;400,$E18="M")),0,1),IF($D19="70+",J18*0*IF(OR(AND(J18&lt;100, $E18="W"), AND(J18&lt;400,$E18="M")),0,1),J18*0.035*IF(OR(AND(J18&lt;100, $E18="W"), AND(J18&lt;400,$E18="M")),0,1)))),0)</f>
        <v>0</v>
      </c>
      <c r="K19" s="17">
        <f t="shared" si="0"/>
        <v>0</v>
      </c>
      <c r="L19" s="17"/>
      <c r="M19" s="62"/>
      <c r="N19" s="68"/>
      <c r="O19" s="69"/>
    </row>
    <row r="20" spans="1:15" ht="14.4" thickBot="1" x14ac:dyDescent="0.3">
      <c r="A20" s="18"/>
      <c r="B20" s="19"/>
      <c r="C20" s="20"/>
      <c r="D20" s="20"/>
      <c r="E20" s="36"/>
      <c r="F20" s="21">
        <f>IF(OR($E18="M",$E18="W"),IF($D19="u60",F18*IF(OR(AND(F18&lt;100, $E18="W"), AND(F18&lt;400,$E18="M")),0.07,0.035),IF($D19="60-69",F18*0.025*IF(OR(AND(F18&lt;100, $E18="W"), AND(F18&lt;400,$E18="M")),1,0),IF($D19="70+",F18*0,F18*IF(OR(AND(F18&lt;100, $E18="W"), AND(F18&lt;400,$E18="M")),0.07,0.035)))),0)</f>
        <v>0</v>
      </c>
      <c r="G20" s="21">
        <f>IF(OR($E18="M",$E18="W"),IF($D19="u60",G18*IF(OR(AND(G18&lt;100, $E18="W"), AND(G18&lt;400,$E18="M")),0.07,0.035),IF($D19="60-69",G18*0.025*IF(OR(AND(G18&lt;100, $E18="W"), AND(G18&lt;400,$E18="M")),1,0),IF($D19="70+",G18*0,G18*IF(OR(AND(G18&lt;100, $E18="W"), AND(G18&lt;400,$E18="M")),0.07,0.035)))),0)</f>
        <v>0</v>
      </c>
      <c r="H20" s="21">
        <f>IF(OR($E18="M",$E18="W"),IF($D19="u60",H18*IF(OR(AND(H18&lt;100, $E18="W"), AND(H18&lt;400,$E18="M")),0.07,0.035),IF($D19="60-69",H18*0.025*IF(OR(AND(H18&lt;100, $E18="W"), AND(H18&lt;400,$E18="M")),1,0),IF($D19="70+",H18*0,H18*IF(OR(AND(H18&lt;100, $E18="W"), AND(H18&lt;400,$E18="M")),0.07,0.035)))),0)</f>
        <v>0</v>
      </c>
      <c r="I20" s="21">
        <f>IF(OR($E18="M",$E18="W"),IF($D19="u60",I18*IF(OR(AND(I18&lt;100, $E18="W"), AND(I18&lt;400,$E18="M")),0.07,0.035),IF($D19="60-69",I18*0.025*IF(OR(AND(I18&lt;100, $E18="W"), AND(I18&lt;400,$E18="M")),1,0),IF($D19="70+",I18*0,I18*IF(OR(AND(I18&lt;100, $E18="W"), AND(I18&lt;400,$E18="M")),0.07,0.035)))),0)</f>
        <v>0</v>
      </c>
      <c r="J20" s="21">
        <f>IF(OR($E18="M",$E18="W"),IF($D19="u60",J18*IF(OR(AND(J18&lt;100, $E18="W"), AND(J18&lt;400,$E18="M")),0.07,0.035),IF($D19="60-69",J18*0.025*IF(OR(AND(J18&lt;100, $E18="W"), AND(J18&lt;400,$E18="M")),1,0),IF($D19="70+",J18*0,J18*IF(OR(AND(J18&lt;100, $E18="W"), AND(J18&lt;400,$E18="M")),0.07,0.035)))),0)</f>
        <v>0</v>
      </c>
      <c r="K20" s="21">
        <f t="shared" si="0"/>
        <v>0</v>
      </c>
      <c r="L20" s="21">
        <f>SUM(K19:K20)</f>
        <v>0</v>
      </c>
      <c r="M20" s="63"/>
      <c r="N20" s="70"/>
      <c r="O20" s="71"/>
    </row>
    <row r="21" spans="1:15" ht="14.4" thickTop="1" x14ac:dyDescent="0.25">
      <c r="A21" s="14"/>
      <c r="B21" s="15"/>
      <c r="C21" s="16"/>
      <c r="D21" s="16"/>
      <c r="E21" s="36" t="s">
        <v>21</v>
      </c>
      <c r="F21" s="37"/>
      <c r="G21" s="37"/>
      <c r="H21" s="37"/>
      <c r="I21" s="37"/>
      <c r="J21" s="37"/>
      <c r="K21" s="17">
        <f t="shared" si="0"/>
        <v>0</v>
      </c>
      <c r="L21" s="17">
        <f>IF(D22="70+",0,K21)</f>
        <v>0</v>
      </c>
      <c r="M21" s="61">
        <f>COUNTIF(F21:J21,"&gt;0")</f>
        <v>0</v>
      </c>
      <c r="N21" s="66"/>
      <c r="O21" s="67"/>
    </row>
    <row r="22" spans="1:15" ht="13.8" x14ac:dyDescent="0.25">
      <c r="A22" s="29"/>
      <c r="B22" s="30"/>
      <c r="C22" s="31"/>
      <c r="D22" s="31"/>
      <c r="E22" s="36"/>
      <c r="F22" s="17">
        <f>IF(OR($E21="M",$E21="W"),IF($D22="u60",F21*0.035*IF(OR(AND(F21&lt;100, $E21="W"), AND(F21&lt;400,$E21="M")),0,1),IF($D22="60-69",F21*0.025*IF(OR(AND(F21&lt;100, $E21="W"), AND(F21&lt;400,$E21="M")),0,1),IF($D22="70+",F21*0*IF(OR(AND(F21&lt;100, $E21="W"), AND(F21&lt;400,$E21="M")),0,1),F21*0.035*IF(OR(AND(F21&lt;100, $E21="W"), AND(F21&lt;400,$E21="M")),0,1)))),0)</f>
        <v>0</v>
      </c>
      <c r="G22" s="17">
        <f>IF(OR($E21="M",$E21="W"),IF($D22="u60",G21*0.035*IF(OR(AND(G21&lt;100, $E21="W"), AND(G21&lt;400,$E21="M")),0,1),IF($D22="60-69",G21*0.025*IF(OR(AND(G21&lt;100, $E21="W"), AND(G21&lt;400,$E21="M")),0,1),IF($D22="70+",G21*0*IF(OR(AND(G21&lt;100, $E21="W"), AND(G21&lt;400,$E21="M")),0,1),G21*0.035*IF(OR(AND(G21&lt;100, $E21="W"), AND(G21&lt;400,$E21="M")),0,1)))),0)</f>
        <v>0</v>
      </c>
      <c r="H22" s="17">
        <f>IF(OR($E21="M",$E21="W"),IF($D22="u60",H21*0.035*IF(OR(AND(H21&lt;100, $E21="W"), AND(H21&lt;400,$E21="M")),0,1),IF($D22="60-69",H21*0.025*IF(OR(AND(H21&lt;100, $E21="W"), AND(H21&lt;400,$E21="M")),0,1),IF($D22="70+",H21*0*IF(OR(AND(H21&lt;100, $E21="W"), AND(H21&lt;400,$E21="M")),0,1),H21*0.035*IF(OR(AND(H21&lt;100, $E21="W"), AND(H21&lt;400,$E21="M")),0,1)))),0)</f>
        <v>0</v>
      </c>
      <c r="I22" s="17">
        <f>IF(OR($E21="M",$E21="W"),IF($D22="u60",I21*0.035*IF(OR(AND(I21&lt;100, $E21="W"), AND(I21&lt;400,$E21="M")),0,1),IF($D22="60-69",I21*0.025*IF(OR(AND(I21&lt;100, $E21="W"), AND(I21&lt;400,$E21="M")),0,1),IF($D22="70+",I21*0*IF(OR(AND(I21&lt;100, $E21="W"), AND(I21&lt;400,$E21="M")),0,1),I21*0.035*IF(OR(AND(I21&lt;100, $E21="W"), AND(I21&lt;400,$E21="M")),0,1)))),0)</f>
        <v>0</v>
      </c>
      <c r="J22" s="17">
        <f>IF(OR($E21="M",$E21="W"),IF($D22="u60",J21*0.035*IF(OR(AND(J21&lt;100, $E21="W"), AND(J21&lt;400,$E21="M")),0,1),IF($D22="60-69",J21*0.025*IF(OR(AND(J21&lt;100, $E21="W"), AND(J21&lt;400,$E21="M")),0,1),IF($D22="70+",J21*0*IF(OR(AND(J21&lt;100, $E21="W"), AND(J21&lt;400,$E21="M")),0,1),J21*0.035*IF(OR(AND(J21&lt;100, $E21="W"), AND(J21&lt;400,$E21="M")),0,1)))),0)</f>
        <v>0</v>
      </c>
      <c r="K22" s="17">
        <f t="shared" si="0"/>
        <v>0</v>
      </c>
      <c r="L22" s="17"/>
      <c r="M22" s="62"/>
      <c r="N22" s="68"/>
      <c r="O22" s="69"/>
    </row>
    <row r="23" spans="1:15" ht="14.4" thickBot="1" x14ac:dyDescent="0.3">
      <c r="A23" s="18"/>
      <c r="B23" s="19"/>
      <c r="C23" s="20"/>
      <c r="D23" s="20"/>
      <c r="E23" s="36"/>
      <c r="F23" s="21">
        <f>IF(OR($E21="M",$E21="W"),IF($D22="u60",F21*IF(OR(AND(F21&lt;100, $E21="W"), AND(F21&lt;400,$E21="M")),0.07,0.035),IF($D22="60-69",F21*0.025*IF(OR(AND(F21&lt;100, $E21="W"), AND(F21&lt;400,$E21="M")),1,0),IF($D22="70+",F21*0,F21*IF(OR(AND(F21&lt;100, $E21="W"), AND(F21&lt;400,$E21="M")),0.07,0.035)))),0)</f>
        <v>0</v>
      </c>
      <c r="G23" s="21">
        <f>IF(OR($E21="M",$E21="W"),IF($D22="u60",G21*IF(OR(AND(G21&lt;100, $E21="W"), AND(G21&lt;400,$E21="M")),0.07,0.035),IF($D22="60-69",G21*0.025*IF(OR(AND(G21&lt;100, $E21="W"), AND(G21&lt;400,$E21="M")),1,0),IF($D22="70+",G21*0,G21*IF(OR(AND(G21&lt;100, $E21="W"), AND(G21&lt;400,$E21="M")),0.07,0.035)))),0)</f>
        <v>0</v>
      </c>
      <c r="H23" s="21">
        <f>IF(OR($E21="M",$E21="W"),IF($D22="u60",H21*IF(OR(AND(H21&lt;100, $E21="W"), AND(H21&lt;400,$E21="M")),0.07,0.035),IF($D22="60-69",H21*0.025*IF(OR(AND(H21&lt;100, $E21="W"), AND(H21&lt;400,$E21="M")),1,0),IF($D22="70+",H21*0,H21*IF(OR(AND(H21&lt;100, $E21="W"), AND(H21&lt;400,$E21="M")),0.07,0.035)))),0)</f>
        <v>0</v>
      </c>
      <c r="I23" s="21">
        <f>IF(OR($E21="M",$E21="W"),IF($D22="u60",I21*IF(OR(AND(I21&lt;100, $E21="W"), AND(I21&lt;400,$E21="M")),0.07,0.035),IF($D22="60-69",I21*0.025*IF(OR(AND(I21&lt;100, $E21="W"), AND(I21&lt;400,$E21="M")),1,0),IF($D22="70+",I21*0,I21*IF(OR(AND(I21&lt;100, $E21="W"), AND(I21&lt;400,$E21="M")),0.07,0.035)))),0)</f>
        <v>0</v>
      </c>
      <c r="J23" s="21">
        <f>IF(OR($E21="M",$E21="W"),IF($D22="u60",J21*IF(OR(AND(J21&lt;100, $E21="W"), AND(J21&lt;400,$E21="M")),0.07,0.035),IF($D22="60-69",J21*0.025*IF(OR(AND(J21&lt;100, $E21="W"), AND(J21&lt;400,$E21="M")),1,0),IF($D22="70+",J21*0,J21*IF(OR(AND(J21&lt;100, $E21="W"), AND(J21&lt;400,$E21="M")),0.07,0.035)))),0)</f>
        <v>0</v>
      </c>
      <c r="K23" s="21">
        <f t="shared" si="0"/>
        <v>0</v>
      </c>
      <c r="L23" s="21">
        <f>SUM(K22:K23)</f>
        <v>0</v>
      </c>
      <c r="M23" s="63"/>
      <c r="N23" s="70"/>
      <c r="O23" s="71"/>
    </row>
    <row r="24" spans="1:15" ht="14.4" thickTop="1" x14ac:dyDescent="0.25">
      <c r="A24" s="14"/>
      <c r="B24" s="15"/>
      <c r="C24" s="16"/>
      <c r="D24" s="16"/>
      <c r="E24" s="36" t="s">
        <v>21</v>
      </c>
      <c r="F24" s="37"/>
      <c r="G24" s="37"/>
      <c r="H24" s="37"/>
      <c r="I24" s="37"/>
      <c r="J24" s="37"/>
      <c r="K24" s="17">
        <f t="shared" si="0"/>
        <v>0</v>
      </c>
      <c r="L24" s="17">
        <f>IF(D25="70+",0,K24)</f>
        <v>0</v>
      </c>
      <c r="M24" s="61">
        <f>COUNTIF(F24:J24,"&gt;0")</f>
        <v>0</v>
      </c>
      <c r="N24" s="66"/>
      <c r="O24" s="67"/>
    </row>
    <row r="25" spans="1:15" ht="13.8" x14ac:dyDescent="0.25">
      <c r="A25" s="29"/>
      <c r="B25" s="30"/>
      <c r="C25" s="31"/>
      <c r="D25" s="31"/>
      <c r="E25" s="36"/>
      <c r="F25" s="17">
        <f>IF(OR($E24="M",$E24="W"),IF($D25="u60",F24*0.035*IF(OR(AND(F24&lt;100, $E24="W"), AND(F24&lt;400,$E24="M")),0,1),IF($D25="60-69",F24*0.025*IF(OR(AND(F24&lt;100, $E24="W"), AND(F24&lt;400,$E24="M")),0,1),IF($D25="70+",F24*0*IF(OR(AND(F24&lt;100, $E24="W"), AND(F24&lt;400,$E24="M")),0,1),F24*0.035*IF(OR(AND(F24&lt;100, $E24="W"), AND(F24&lt;400,$E24="M")),0,1)))),0)</f>
        <v>0</v>
      </c>
      <c r="G25" s="17">
        <f>IF(OR($E24="M",$E24="W"),IF($D25="u60",G24*0.035*IF(OR(AND(G24&lt;100, $E24="W"), AND(G24&lt;400,$E24="M")),0,1),IF($D25="60-69",G24*0.025*IF(OR(AND(G24&lt;100, $E24="W"), AND(G24&lt;400,$E24="M")),0,1),IF($D25="70+",G24*0*IF(OR(AND(G24&lt;100, $E24="W"), AND(G24&lt;400,$E24="M")),0,1),G24*0.035*IF(OR(AND(G24&lt;100, $E24="W"), AND(G24&lt;400,$E24="M")),0,1)))),0)</f>
        <v>0</v>
      </c>
      <c r="H25" s="17">
        <f>IF(OR($E24="M",$E24="W"),IF($D25="u60",H24*0.035*IF(OR(AND(H24&lt;100, $E24="W"), AND(H24&lt;400,$E24="M")),0,1),IF($D25="60-69",H24*0.025*IF(OR(AND(H24&lt;100, $E24="W"), AND(H24&lt;400,$E24="M")),0,1),IF($D25="70+",H24*0*IF(OR(AND(H24&lt;100, $E24="W"), AND(H24&lt;400,$E24="M")),0,1),H24*0.035*IF(OR(AND(H24&lt;100, $E24="W"), AND(H24&lt;400,$E24="M")),0,1)))),0)</f>
        <v>0</v>
      </c>
      <c r="I25" s="17">
        <f>IF(OR($E24="M",$E24="W"),IF($D25="u60",I24*0.035*IF(OR(AND(I24&lt;100, $E24="W"), AND(I24&lt;400,$E24="M")),0,1),IF($D25="60-69",I24*0.025*IF(OR(AND(I24&lt;100, $E24="W"), AND(I24&lt;400,$E24="M")),0,1),IF($D25="70+",I24*0*IF(OR(AND(I24&lt;100, $E24="W"), AND(I24&lt;400,$E24="M")),0,1),I24*0.035*IF(OR(AND(I24&lt;100, $E24="W"), AND(I24&lt;400,$E24="M")),0,1)))),0)</f>
        <v>0</v>
      </c>
      <c r="J25" s="17">
        <f>IF(OR($E24="M",$E24="W"),IF($D25="u60",J24*0.035*IF(OR(AND(J24&lt;100, $E24="W"), AND(J24&lt;400,$E24="M")),0,1),IF($D25="60-69",J24*0.025*IF(OR(AND(J24&lt;100, $E24="W"), AND(J24&lt;400,$E24="M")),0,1),IF($D25="70+",J24*0*IF(OR(AND(J24&lt;100, $E24="W"), AND(J24&lt;400,$E24="M")),0,1),J24*0.035*IF(OR(AND(J24&lt;100, $E24="W"), AND(J24&lt;400,$E24="M")),0,1)))),0)</f>
        <v>0</v>
      </c>
      <c r="K25" s="17">
        <f t="shared" si="0"/>
        <v>0</v>
      </c>
      <c r="L25" s="17"/>
      <c r="M25" s="62"/>
      <c r="N25" s="68"/>
      <c r="O25" s="69"/>
    </row>
    <row r="26" spans="1:15" ht="14.4" thickBot="1" x14ac:dyDescent="0.3">
      <c r="A26" s="18"/>
      <c r="B26" s="19"/>
      <c r="C26" s="20"/>
      <c r="D26" s="20"/>
      <c r="E26" s="36"/>
      <c r="F26" s="21">
        <f>IF(OR($E24="M",$E24="W"),IF($D25="u60",F24*IF(OR(AND(F24&lt;100, $E24="W"), AND(F24&lt;400,$E24="M")),0.07,0.035),IF($D25="60-69",F24*0.025*IF(OR(AND(F24&lt;100, $E24="W"), AND(F24&lt;400,$E24="M")),1,0),IF($D25="70+",F24*0,F24*IF(OR(AND(F24&lt;100, $E24="W"), AND(F24&lt;400,$E24="M")),0.07,0.035)))),0)</f>
        <v>0</v>
      </c>
      <c r="G26" s="21">
        <f>IF(OR($E24="M",$E24="W"),IF($D25="u60",G24*IF(OR(AND(G24&lt;100, $E24="W"), AND(G24&lt;400,$E24="M")),0.07,0.035),IF($D25="60-69",G24*0.025*IF(OR(AND(G24&lt;100, $E24="W"), AND(G24&lt;400,$E24="M")),1,0),IF($D25="70+",G24*0,G24*IF(OR(AND(G24&lt;100, $E24="W"), AND(G24&lt;400,$E24="M")),0.07,0.035)))),0)</f>
        <v>0</v>
      </c>
      <c r="H26" s="21">
        <f>IF(OR($E24="M",$E24="W"),IF($D25="u60",H24*IF(OR(AND(H24&lt;100, $E24="W"), AND(H24&lt;400,$E24="M")),0.07,0.035),IF($D25="60-69",H24*0.025*IF(OR(AND(H24&lt;100, $E24="W"), AND(H24&lt;400,$E24="M")),1,0),IF($D25="70+",H24*0,H24*IF(OR(AND(H24&lt;100, $E24="W"), AND(H24&lt;400,$E24="M")),0.07,0.035)))),0)</f>
        <v>0</v>
      </c>
      <c r="I26" s="21">
        <f>IF(OR($E24="M",$E24="W"),IF($D25="u60",I24*IF(OR(AND(I24&lt;100, $E24="W"), AND(I24&lt;400,$E24="M")),0.07,0.035),IF($D25="60-69",I24*0.025*IF(OR(AND(I24&lt;100, $E24="W"), AND(I24&lt;400,$E24="M")),1,0),IF($D25="70+",I24*0,I24*IF(OR(AND(I24&lt;100, $E24="W"), AND(I24&lt;400,$E24="M")),0.07,0.035)))),0)</f>
        <v>0</v>
      </c>
      <c r="J26" s="21">
        <f>IF(OR($E24="M",$E24="W"),IF($D25="u60",J24*IF(OR(AND(J24&lt;100, $E24="W"), AND(J24&lt;400,$E24="M")),0.07,0.035),IF($D25="60-69",J24*0.025*IF(OR(AND(J24&lt;100, $E24="W"), AND(J24&lt;400,$E24="M")),1,0),IF($D25="70+",J24*0,J24*IF(OR(AND(J24&lt;100, $E24="W"), AND(J24&lt;400,$E24="M")),0.07,0.035)))),0)</f>
        <v>0</v>
      </c>
      <c r="K26" s="21">
        <f t="shared" si="0"/>
        <v>0</v>
      </c>
      <c r="L26" s="21">
        <f>SUM(K25:K26)</f>
        <v>0</v>
      </c>
      <c r="M26" s="63"/>
      <c r="N26" s="70"/>
      <c r="O26" s="71"/>
    </row>
    <row r="27" spans="1:15" ht="14.4" thickTop="1" x14ac:dyDescent="0.25">
      <c r="A27" s="14"/>
      <c r="B27" s="15"/>
      <c r="C27" s="16"/>
      <c r="D27" s="16"/>
      <c r="E27" s="36" t="s">
        <v>21</v>
      </c>
      <c r="F27" s="37"/>
      <c r="G27" s="37"/>
      <c r="H27" s="37"/>
      <c r="I27" s="37"/>
      <c r="J27" s="37"/>
      <c r="K27" s="17">
        <f t="shared" si="0"/>
        <v>0</v>
      </c>
      <c r="L27" s="17">
        <f>IF(D28="70+",0,K27)</f>
        <v>0</v>
      </c>
      <c r="M27" s="61">
        <f>COUNTIF(F27:J27,"&gt;0")</f>
        <v>0</v>
      </c>
      <c r="N27" s="66"/>
      <c r="O27" s="67"/>
    </row>
    <row r="28" spans="1:15" ht="13.8" x14ac:dyDescent="0.25">
      <c r="A28" s="29"/>
      <c r="B28" s="30"/>
      <c r="C28" s="31"/>
      <c r="D28" s="31"/>
      <c r="E28" s="36"/>
      <c r="F28" s="17">
        <f>IF(OR($E27="M",$E27="W"),IF($D28="u60",F27*0.035*IF(OR(AND(F27&lt;100, $E27="W"), AND(F27&lt;400,$E27="M")),0,1),IF($D28="60-69",F27*0.025*IF(OR(AND(F27&lt;100, $E27="W"), AND(F27&lt;400,$E27="M")),0,1),IF($D28="70+",F27*0*IF(OR(AND(F27&lt;100, $E27="W"), AND(F27&lt;400,$E27="M")),0,1),F27*0.035*IF(OR(AND(F27&lt;100, $E27="W"), AND(F27&lt;400,$E27="M")),0,1)))),0)</f>
        <v>0</v>
      </c>
      <c r="G28" s="17">
        <f>IF(OR($E27="M",$E27="W"),IF($D28="u60",G27*0.035*IF(OR(AND(G27&lt;100, $E27="W"), AND(G27&lt;400,$E27="M")),0,1),IF($D28="60-69",G27*0.025*IF(OR(AND(G27&lt;100, $E27="W"), AND(G27&lt;400,$E27="M")),0,1),IF($D28="70+",G27*0*IF(OR(AND(G27&lt;100, $E27="W"), AND(G27&lt;400,$E27="M")),0,1),G27*0.035*IF(OR(AND(G27&lt;100, $E27="W"), AND(G27&lt;400,$E27="M")),0,1)))),0)</f>
        <v>0</v>
      </c>
      <c r="H28" s="17">
        <f>IF(OR($E27="M",$E27="W"),IF($D28="u60",H27*0.035*IF(OR(AND(H27&lt;100, $E27="W"), AND(H27&lt;400,$E27="M")),0,1),IF($D28="60-69",H27*0.025*IF(OR(AND(H27&lt;100, $E27="W"), AND(H27&lt;400,$E27="M")),0,1),IF($D28="70+",H27*0*IF(OR(AND(H27&lt;100, $E27="W"), AND(H27&lt;400,$E27="M")),0,1),H27*0.035*IF(OR(AND(H27&lt;100, $E27="W"), AND(H27&lt;400,$E27="M")),0,1)))),0)</f>
        <v>0</v>
      </c>
      <c r="I28" s="17">
        <f>IF(OR($E27="M",$E27="W"),IF($D28="u60",I27*0.035*IF(OR(AND(I27&lt;100, $E27="W"), AND(I27&lt;400,$E27="M")),0,1),IF($D28="60-69",I27*0.025*IF(OR(AND(I27&lt;100, $E27="W"), AND(I27&lt;400,$E27="M")),0,1),IF($D28="70+",I27*0*IF(OR(AND(I27&lt;100, $E27="W"), AND(I27&lt;400,$E27="M")),0,1),I27*0.035*IF(OR(AND(I27&lt;100, $E27="W"), AND(I27&lt;400,$E27="M")),0,1)))),0)</f>
        <v>0</v>
      </c>
      <c r="J28" s="17">
        <f>IF(OR($E27="M",$E27="W"),IF($D28="u60",J27*0.035*IF(OR(AND(J27&lt;100, $E27="W"), AND(J27&lt;400,$E27="M")),0,1),IF($D28="60-69",J27*0.025*IF(OR(AND(J27&lt;100, $E27="W"), AND(J27&lt;400,$E27="M")),0,1),IF($D28="70+",J27*0*IF(OR(AND(J27&lt;100, $E27="W"), AND(J27&lt;400,$E27="M")),0,1),J27*0.035*IF(OR(AND(J27&lt;100, $E27="W"), AND(J27&lt;400,$E27="M")),0,1)))),0)</f>
        <v>0</v>
      </c>
      <c r="K28" s="17">
        <f t="shared" si="0"/>
        <v>0</v>
      </c>
      <c r="L28" s="17"/>
      <c r="M28" s="62"/>
      <c r="N28" s="68"/>
      <c r="O28" s="69"/>
    </row>
    <row r="29" spans="1:15" ht="14.4" thickBot="1" x14ac:dyDescent="0.3">
      <c r="A29" s="18"/>
      <c r="B29" s="19"/>
      <c r="C29" s="20"/>
      <c r="D29" s="20"/>
      <c r="E29" s="36"/>
      <c r="F29" s="21">
        <f>IF(OR($E27="M",$E27="W"),IF($D28="u60",F27*IF(OR(AND(F27&lt;100, $E27="W"), AND(F27&lt;400,$E27="M")),0.07,0.035),IF($D28="60-69",F27*0.025*IF(OR(AND(F27&lt;100, $E27="W"), AND(F27&lt;400,$E27="M")),1,0),IF($D28="70+",F27*0,F27*IF(OR(AND(F27&lt;100, $E27="W"), AND(F27&lt;400,$E27="M")),0.07,0.035)))),0)</f>
        <v>0</v>
      </c>
      <c r="G29" s="21">
        <f>IF(OR($E27="M",$E27="W"),IF($D28="u60",G27*IF(OR(AND(G27&lt;100, $E27="W"), AND(G27&lt;400,$E27="M")),0.07,0.035),IF($D28="60-69",G27*0.025*IF(OR(AND(G27&lt;100, $E27="W"), AND(G27&lt;400,$E27="M")),1,0),IF($D28="70+",G27*0,G27*IF(OR(AND(G27&lt;100, $E27="W"), AND(G27&lt;400,$E27="M")),0.07,0.035)))),0)</f>
        <v>0</v>
      </c>
      <c r="H29" s="21">
        <f>IF(OR($E27="M",$E27="W"),IF($D28="u60",H27*IF(OR(AND(H27&lt;100, $E27="W"), AND(H27&lt;400,$E27="M")),0.07,0.035),IF($D28="60-69",H27*0.025*IF(OR(AND(H27&lt;100, $E27="W"), AND(H27&lt;400,$E27="M")),1,0),IF($D28="70+",H27*0,H27*IF(OR(AND(H27&lt;100, $E27="W"), AND(H27&lt;400,$E27="M")),0.07,0.035)))),0)</f>
        <v>0</v>
      </c>
      <c r="I29" s="21">
        <f>IF(OR($E27="M",$E27="W"),IF($D28="u60",I27*IF(OR(AND(I27&lt;100, $E27="W"), AND(I27&lt;400,$E27="M")),0.07,0.035),IF($D28="60-69",I27*0.025*IF(OR(AND(I27&lt;100, $E27="W"), AND(I27&lt;400,$E27="M")),1,0),IF($D28="70+",I27*0,I27*IF(OR(AND(I27&lt;100, $E27="W"), AND(I27&lt;400,$E27="M")),0.07,0.035)))),0)</f>
        <v>0</v>
      </c>
      <c r="J29" s="21">
        <f>IF(OR($E27="M",$E27="W"),IF($D28="u60",J27*IF(OR(AND(J27&lt;100, $E27="W"), AND(J27&lt;400,$E27="M")),0.07,0.035),IF($D28="60-69",J27*0.025*IF(OR(AND(J27&lt;100, $E27="W"), AND(J27&lt;400,$E27="M")),1,0),IF($D28="70+",J27*0,J27*IF(OR(AND(J27&lt;100, $E27="W"), AND(J27&lt;400,$E27="M")),0.07,0.035)))),0)</f>
        <v>0</v>
      </c>
      <c r="K29" s="21">
        <f t="shared" si="0"/>
        <v>0</v>
      </c>
      <c r="L29" s="21">
        <f>SUM(K28:K29)</f>
        <v>0</v>
      </c>
      <c r="M29" s="63"/>
      <c r="N29" s="70"/>
      <c r="O29" s="71"/>
    </row>
    <row r="30" spans="1:15" ht="14.4" thickTop="1" x14ac:dyDescent="0.25">
      <c r="A30" s="14"/>
      <c r="B30" s="15"/>
      <c r="C30" s="16"/>
      <c r="D30" s="16"/>
      <c r="E30" s="36" t="s">
        <v>21</v>
      </c>
      <c r="F30" s="37"/>
      <c r="G30" s="37"/>
      <c r="H30" s="37"/>
      <c r="I30" s="37"/>
      <c r="J30" s="37"/>
      <c r="K30" s="17">
        <f t="shared" si="0"/>
        <v>0</v>
      </c>
      <c r="L30" s="17">
        <f>IF(D31="70+",0,K30)</f>
        <v>0</v>
      </c>
      <c r="M30" s="61">
        <f>COUNTIF(F30:J30,"&gt;0")</f>
        <v>0</v>
      </c>
      <c r="N30" s="66"/>
      <c r="O30" s="67"/>
    </row>
    <row r="31" spans="1:15" ht="13.8" x14ac:dyDescent="0.25">
      <c r="A31" s="29"/>
      <c r="B31" s="30"/>
      <c r="C31" s="31"/>
      <c r="D31" s="31"/>
      <c r="E31" s="36"/>
      <c r="F31" s="17">
        <f>IF(OR($E30="M",$E30="W"),IF($D31="u60",F30*0.035*IF(OR(AND(F30&lt;100, $E30="W"), AND(F30&lt;400,$E30="M")),0,1),IF($D31="60-69",F30*0.025*IF(OR(AND(F30&lt;100, $E30="W"), AND(F30&lt;400,$E30="M")),0,1),IF($D31="70+",F30*0*IF(OR(AND(F30&lt;100, $E30="W"), AND(F30&lt;400,$E30="M")),0,1),F30*0.035*IF(OR(AND(F30&lt;100, $E30="W"), AND(F30&lt;400,$E30="M")),0,1)))),0)</f>
        <v>0</v>
      </c>
      <c r="G31" s="17">
        <f>IF(OR($E30="M",$E30="W"),IF($D31="u60",G30*0.035*IF(OR(AND(G30&lt;100, $E30="W"), AND(G30&lt;400,$E30="M")),0,1),IF($D31="60-69",G30*0.025*IF(OR(AND(G30&lt;100, $E30="W"), AND(G30&lt;400,$E30="M")),0,1),IF($D31="70+",G30*0*IF(OR(AND(G30&lt;100, $E30="W"), AND(G30&lt;400,$E30="M")),0,1),G30*0.035*IF(OR(AND(G30&lt;100, $E30="W"), AND(G30&lt;400,$E30="M")),0,1)))),0)</f>
        <v>0</v>
      </c>
      <c r="H31" s="17">
        <f>IF(OR($E30="M",$E30="W"),IF($D31="u60",H30*0.035*IF(OR(AND(H30&lt;100, $E30="W"), AND(H30&lt;400,$E30="M")),0,1),IF($D31="60-69",H30*0.025*IF(OR(AND(H30&lt;100, $E30="W"), AND(H30&lt;400,$E30="M")),0,1),IF($D31="70+",H30*0*IF(OR(AND(H30&lt;100, $E30="W"), AND(H30&lt;400,$E30="M")),0,1),H30*0.035*IF(OR(AND(H30&lt;100, $E30="W"), AND(H30&lt;400,$E30="M")),0,1)))),0)</f>
        <v>0</v>
      </c>
      <c r="I31" s="17">
        <f>IF(OR($E30="M",$E30="W"),IF($D31="u60",I30*0.035*IF(OR(AND(I30&lt;100, $E30="W"), AND(I30&lt;400,$E30="M")),0,1),IF($D31="60-69",I30*0.025*IF(OR(AND(I30&lt;100, $E30="W"), AND(I30&lt;400,$E30="M")),0,1),IF($D31="70+",I30*0*IF(OR(AND(I30&lt;100, $E30="W"), AND(I30&lt;400,$E30="M")),0,1),I30*0.035*IF(OR(AND(I30&lt;100, $E30="W"), AND(I30&lt;400,$E30="M")),0,1)))),0)</f>
        <v>0</v>
      </c>
      <c r="J31" s="17">
        <f>IF(OR($E30="M",$E30="W"),IF($D31="u60",J30*0.035*IF(OR(AND(J30&lt;100, $E30="W"), AND(J30&lt;400,$E30="M")),0,1),IF($D31="60-69",J30*0.025*IF(OR(AND(J30&lt;100, $E30="W"), AND(J30&lt;400,$E30="M")),0,1),IF($D31="70+",J30*0*IF(OR(AND(J30&lt;100, $E30="W"), AND(J30&lt;400,$E30="M")),0,1),J30*0.035*IF(OR(AND(J30&lt;100, $E30="W"), AND(J30&lt;400,$E30="M")),0,1)))),0)</f>
        <v>0</v>
      </c>
      <c r="K31" s="17">
        <f t="shared" si="0"/>
        <v>0</v>
      </c>
      <c r="L31" s="17"/>
      <c r="M31" s="62"/>
      <c r="N31" s="68"/>
      <c r="O31" s="69"/>
    </row>
    <row r="32" spans="1:15" ht="14.4" thickBot="1" x14ac:dyDescent="0.3">
      <c r="A32" s="18"/>
      <c r="B32" s="19"/>
      <c r="C32" s="20"/>
      <c r="D32" s="20"/>
      <c r="E32" s="36"/>
      <c r="F32" s="21">
        <f>IF(OR($E30="M",$E30="W"),IF($D31="u60",F30*IF(OR(AND(F30&lt;100, $E30="W"), AND(F30&lt;400,$E30="M")),0.07,0.035),IF($D31="60-69",F30*0.025*IF(OR(AND(F30&lt;100, $E30="W"), AND(F30&lt;400,$E30="M")),1,0),IF($D31="70+",F30*0,F30*IF(OR(AND(F30&lt;100, $E30="W"), AND(F30&lt;400,$E30="M")),0.07,0.035)))),0)</f>
        <v>0</v>
      </c>
      <c r="G32" s="21">
        <f>IF(OR($E30="M",$E30="W"),IF($D31="u60",G30*IF(OR(AND(G30&lt;100, $E30="W"), AND(G30&lt;400,$E30="M")),0.07,0.035),IF($D31="60-69",G30*0.025*IF(OR(AND(G30&lt;100, $E30="W"), AND(G30&lt;400,$E30="M")),1,0),IF($D31="70+",G30*0,G30*IF(OR(AND(G30&lt;100, $E30="W"), AND(G30&lt;400,$E30="M")),0.07,0.035)))),0)</f>
        <v>0</v>
      </c>
      <c r="H32" s="21">
        <f>IF(OR($E30="M",$E30="W"),IF($D31="u60",H30*IF(OR(AND(H30&lt;100, $E30="W"), AND(H30&lt;400,$E30="M")),0.07,0.035),IF($D31="60-69",H30*0.025*IF(OR(AND(H30&lt;100, $E30="W"), AND(H30&lt;400,$E30="M")),1,0),IF($D31="70+",H30*0,H30*IF(OR(AND(H30&lt;100, $E30="W"), AND(H30&lt;400,$E30="M")),0.07,0.035)))),0)</f>
        <v>0</v>
      </c>
      <c r="I32" s="21">
        <f>IF(OR($E30="M",$E30="W"),IF($D31="u60",I30*IF(OR(AND(I30&lt;100, $E30="W"), AND(I30&lt;400,$E30="M")),0.07,0.035),IF($D31="60-69",I30*0.025*IF(OR(AND(I30&lt;100, $E30="W"), AND(I30&lt;400,$E30="M")),1,0),IF($D31="70+",I30*0,I30*IF(OR(AND(I30&lt;100, $E30="W"), AND(I30&lt;400,$E30="M")),0.07,0.035)))),0)</f>
        <v>0</v>
      </c>
      <c r="J32" s="21">
        <f>IF(OR($E30="M",$E30="W"),IF($D31="u60",J30*IF(OR(AND(J30&lt;100, $E30="W"), AND(J30&lt;400,$E30="M")),0.07,0.035),IF($D31="60-69",J30*0.025*IF(OR(AND(J30&lt;100, $E30="W"), AND(J30&lt;400,$E30="M")),1,0),IF($D31="70+",J30*0,J30*IF(OR(AND(J30&lt;100, $E30="W"), AND(J30&lt;400,$E30="M")),0.07,0.035)))),0)</f>
        <v>0</v>
      </c>
      <c r="K32" s="21">
        <f t="shared" si="0"/>
        <v>0</v>
      </c>
      <c r="L32" s="21">
        <f>SUM(K31:K32)</f>
        <v>0</v>
      </c>
      <c r="M32" s="63"/>
      <c r="N32" s="70"/>
      <c r="O32" s="71"/>
    </row>
    <row r="33" spans="1:15" ht="14.4" thickTop="1" x14ac:dyDescent="0.25">
      <c r="A33" s="22"/>
      <c r="B33" s="22"/>
      <c r="C33" s="22"/>
      <c r="D33" s="22"/>
      <c r="E33" s="22"/>
      <c r="F33" s="22"/>
      <c r="G33" s="77" t="s">
        <v>13</v>
      </c>
      <c r="H33" s="77"/>
      <c r="I33" s="28" t="s">
        <v>18</v>
      </c>
      <c r="J33" s="58">
        <f>Page20!J33 + COUNTA(B10,B13,B16,B19,B22,B26,B25,B26,B28,B31)</f>
        <v>0</v>
      </c>
      <c r="K33" s="27">
        <f>Page20!K33 + K9+K12+K15+K18+K21+K24+K27+K30</f>
        <v>0</v>
      </c>
      <c r="L33" s="24">
        <f>SUM(L9,L12,L15,L18,L21,L24,L27,L30)</f>
        <v>0</v>
      </c>
      <c r="M33" s="22" t="s">
        <v>12</v>
      </c>
      <c r="N33" s="25"/>
    </row>
    <row r="34" spans="1:15" ht="13.8" x14ac:dyDescent="0.25">
      <c r="A34" s="22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3">
        <f>Page20!L34 +L11+L14+L17+L20+L23+L26+L29+L32</f>
        <v>0</v>
      </c>
      <c r="M34" s="22" t="s">
        <v>50</v>
      </c>
      <c r="N34" s="26"/>
    </row>
    <row r="35" spans="1:15" ht="13.8" x14ac:dyDescent="0.25">
      <c r="A35" s="22"/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</row>
    <row r="36" spans="1:15" ht="13.8" x14ac:dyDescent="0.25">
      <c r="A36" s="72" t="s">
        <v>65</v>
      </c>
      <c r="B36" s="72"/>
      <c r="C36" s="73"/>
      <c r="D36" s="73"/>
      <c r="E36" s="73"/>
      <c r="F36" s="73"/>
      <c r="G36" s="73"/>
      <c r="H36" s="54" t="s">
        <v>66</v>
      </c>
      <c r="I36" s="73"/>
      <c r="J36" s="73"/>
      <c r="K36" s="73"/>
      <c r="L36" s="73"/>
      <c r="M36" s="22"/>
      <c r="N36" s="22"/>
      <c r="O36" s="22"/>
    </row>
    <row r="37" spans="1:15" ht="13.8" x14ac:dyDescent="0.25">
      <c r="A37" s="22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</row>
  </sheetData>
  <sheetProtection algorithmName="SHA-512" hashValue="QzA1ZPJ26krPIfmM6do0nERBhii3BuO48vQdhVqpEaBLpoxvIY3goC2V+9peefKkuziLmPZMTcADZd4H14EgHw==" saltValue="T5PKcZWFl/HP63t555CWpg==" spinCount="100000" sheet="1" objects="1" scenarios="1" selectLockedCells="1"/>
  <mergeCells count="35">
    <mergeCell ref="G1:I1"/>
    <mergeCell ref="AY1:AZ1"/>
    <mergeCell ref="G2:I2"/>
    <mergeCell ref="I4:K4"/>
    <mergeCell ref="C5:F5"/>
    <mergeCell ref="G5:H5"/>
    <mergeCell ref="N19:O19"/>
    <mergeCell ref="A6:O6"/>
    <mergeCell ref="N9:O9"/>
    <mergeCell ref="N10:O10"/>
    <mergeCell ref="N11:O11"/>
    <mergeCell ref="N12:O12"/>
    <mergeCell ref="N13:O13"/>
    <mergeCell ref="N14:O14"/>
    <mergeCell ref="N15:O15"/>
    <mergeCell ref="N16:O16"/>
    <mergeCell ref="N17:O17"/>
    <mergeCell ref="N18:O18"/>
    <mergeCell ref="N31:O31"/>
    <mergeCell ref="N20:O20"/>
    <mergeCell ref="N21:O21"/>
    <mergeCell ref="N22:O22"/>
    <mergeCell ref="N23:O23"/>
    <mergeCell ref="N24:O24"/>
    <mergeCell ref="N25:O25"/>
    <mergeCell ref="N26:O26"/>
    <mergeCell ref="N27:O27"/>
    <mergeCell ref="N28:O28"/>
    <mergeCell ref="N29:O29"/>
    <mergeCell ref="N30:O30"/>
    <mergeCell ref="N32:O32"/>
    <mergeCell ref="G33:H33"/>
    <mergeCell ref="A36:B36"/>
    <mergeCell ref="C36:G36"/>
    <mergeCell ref="I36:L36"/>
  </mergeCells>
  <dataValidations count="5">
    <dataValidation type="list" allowBlank="1" showInputMessage="1" showErrorMessage="1" errorTitle="Sex" error="Please enter M for male or F for female" promptTitle="Sex" sqref="C13 C31 C10 C16" xr:uid="{3AE569C7-1068-4145-900B-B15BCBEBE40D}">
      <formula1>$P$1:$P$2</formula1>
    </dataValidation>
    <dataValidation type="list" allowBlank="1" showInputMessage="1" showErrorMessage="1" errorTitle="Sex" error="Please enter M for male of F for female" promptTitle="Sex" sqref="C19 C28 C22 C25" xr:uid="{9FAFFAE1-A819-4DF2-96DA-ADB218EFB97E}">
      <formula1>$P$1:$P$2</formula1>
    </dataValidation>
    <dataValidation type="list" allowBlank="1" showInputMessage="1" showErrorMessage="1" sqref="E9 E12 E15 E18 E21 E24 E27 E30" xr:uid="{B1A189DE-F312-4970-BDEB-3A1F3312A469}">
      <formula1>$P$3:$P$4</formula1>
    </dataValidation>
    <dataValidation type="list" allowBlank="1" showInputMessage="1" showErrorMessage="1" errorTitle="Age Group" error="Please enter U60 if Employee is less than 60 years old. Or Enter B67 if he/she is between 60 and 70 years old. Or Enter 70+ if he/she is 70 years or over" promptTitle="Age Group" sqref="D10 D28 D25 D22 D19 D16 D13 D31" xr:uid="{F6C8A25B-C92E-4ADB-A950-9247FF53369D}">
      <formula1>$AY$2:$AY$4</formula1>
    </dataValidation>
    <dataValidation allowBlank="1" showInputMessage="1" showErrorMessage="1" errorTitle="Age Group" error="Please enter U60 if Employee is less than 60 years old. Or Enter B67 if he/she is between 60 and 70 years old. Or Enter 70+ if he/she is 70 years or over" promptTitle="Age Group" sqref="E10:E11 E13:E14 E16:E17 E19:E20 E22:E23 E25:E26 E28:E29 E31:E32" xr:uid="{82C85965-FD69-4F3F-9E06-1FEFFB996AB7}"/>
  </dataValidations>
  <pageMargins left="0.5" right="0.5" top="0.25" bottom="0.25" header="0.5" footer="0.5"/>
  <pageSetup paperSize="5" scale="92" orientation="landscape" r:id="rId1"/>
  <headerFooter alignWithMargins="0">
    <oddFooter>&amp;L
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5233" r:id="rId4" name="Drop Down 1">
              <controlPr defaultSize="0" autoLine="0" autoPict="0">
                <anchor moveWithCells="1">
                  <from>
                    <xdr:col>8</xdr:col>
                    <xdr:colOff>937260</xdr:colOff>
                    <xdr:row>4</xdr:row>
                    <xdr:rowOff>7620</xdr:rowOff>
                  </from>
                  <to>
                    <xdr:col>10</xdr:col>
                    <xdr:colOff>220980</xdr:colOff>
                    <xdr:row>5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65CC6C-ABAF-4AC6-A54B-4AFA0E751C8E}">
  <sheetPr>
    <pageSetUpPr fitToPage="1"/>
  </sheetPr>
  <dimension ref="A1:BA37"/>
  <sheetViews>
    <sheetView zoomScale="86" zoomScaleNormal="86" workbookViewId="0">
      <selection activeCell="C36" sqref="C36:G36"/>
    </sheetView>
  </sheetViews>
  <sheetFormatPr defaultRowHeight="13.2" x14ac:dyDescent="0.25"/>
  <cols>
    <col min="1" max="1" width="14.5546875" customWidth="1"/>
    <col min="2" max="2" width="25.6640625" customWidth="1"/>
    <col min="3" max="3" width="4.33203125" customWidth="1"/>
    <col min="4" max="4" width="8.6640625" customWidth="1"/>
    <col min="5" max="5" width="3.6640625" customWidth="1"/>
    <col min="6" max="10" width="14.109375" customWidth="1"/>
    <col min="11" max="11" width="16.109375" bestFit="1" customWidth="1"/>
    <col min="12" max="12" width="19.5546875" customWidth="1"/>
    <col min="13" max="14" width="3.6640625" customWidth="1"/>
    <col min="15" max="15" width="16.88671875" customWidth="1"/>
    <col min="16" max="16" width="6.6640625" hidden="1" customWidth="1"/>
    <col min="49" max="49" width="15.6640625" bestFit="1" customWidth="1"/>
    <col min="50" max="50" width="14.88671875" bestFit="1" customWidth="1"/>
    <col min="51" max="51" width="8.88671875" customWidth="1"/>
    <col min="52" max="52" width="17.109375" bestFit="1" customWidth="1"/>
  </cols>
  <sheetData>
    <row r="1" spans="1:53" ht="15.6" x14ac:dyDescent="0.3">
      <c r="A1" s="1"/>
      <c r="B1" s="2"/>
      <c r="F1" s="2"/>
      <c r="G1" s="75" t="s">
        <v>0</v>
      </c>
      <c r="H1" s="75"/>
      <c r="I1" s="75"/>
      <c r="L1" s="4" t="s">
        <v>15</v>
      </c>
      <c r="M1" s="4"/>
      <c r="N1" s="4"/>
      <c r="O1" s="2"/>
      <c r="P1" s="40" t="s">
        <v>21</v>
      </c>
      <c r="AW1" s="45" t="s">
        <v>40</v>
      </c>
      <c r="AX1" s="45" t="s">
        <v>41</v>
      </c>
      <c r="AY1" s="74" t="s">
        <v>43</v>
      </c>
      <c r="AZ1" s="74"/>
      <c r="BA1" s="45" t="s">
        <v>59</v>
      </c>
    </row>
    <row r="2" spans="1:53" ht="15.6" x14ac:dyDescent="0.3">
      <c r="A2" s="2"/>
      <c r="B2" s="2"/>
      <c r="F2" s="2"/>
      <c r="G2" s="74" t="s">
        <v>1</v>
      </c>
      <c r="H2" s="74"/>
      <c r="I2" s="74"/>
      <c r="L2" s="32"/>
      <c r="M2" s="5"/>
      <c r="O2" s="3" t="s">
        <v>104</v>
      </c>
      <c r="P2" s="38" t="s">
        <v>20</v>
      </c>
      <c r="AW2" s="45" t="s">
        <v>14</v>
      </c>
      <c r="AX2" s="49">
        <f>EOMONTH(G5,-1)+1</f>
        <v>45839</v>
      </c>
      <c r="AY2" s="53" t="s">
        <v>47</v>
      </c>
      <c r="AZ2" s="45" t="s">
        <v>44</v>
      </c>
      <c r="BA2">
        <f>WEEKNUM(G5,12)-WEEKNUM(DATE(YEAR(G5),MONTH(G5),1),12)+1</f>
        <v>5</v>
      </c>
    </row>
    <row r="3" spans="1:53" ht="15.6" x14ac:dyDescent="0.3">
      <c r="A3" s="2"/>
      <c r="B3" s="2"/>
      <c r="F3" s="3" t="s">
        <v>6</v>
      </c>
      <c r="G3" s="33"/>
      <c r="H3" s="33"/>
      <c r="I3" s="34"/>
      <c r="J3" s="2"/>
      <c r="L3" s="2"/>
      <c r="M3" s="2"/>
      <c r="O3" s="2"/>
      <c r="P3" s="39" t="s">
        <v>22</v>
      </c>
      <c r="AW3" s="45" t="s">
        <v>35</v>
      </c>
      <c r="AY3" s="45" t="s">
        <v>62</v>
      </c>
      <c r="AZ3" s="45" t="s">
        <v>45</v>
      </c>
    </row>
    <row r="4" spans="1:53" ht="15" x14ac:dyDescent="0.25">
      <c r="A4" s="2"/>
      <c r="B4" s="2"/>
      <c r="F4" s="3" t="s">
        <v>2</v>
      </c>
      <c r="G4" s="35"/>
      <c r="H4" s="3" t="s">
        <v>3</v>
      </c>
      <c r="I4" s="80"/>
      <c r="J4" s="80"/>
      <c r="K4" s="80"/>
      <c r="L4" s="2"/>
      <c r="M4" s="2"/>
      <c r="N4" s="2"/>
      <c r="O4" s="2"/>
      <c r="P4" s="39" t="s">
        <v>21</v>
      </c>
      <c r="AW4" s="45" t="s">
        <v>36</v>
      </c>
      <c r="AY4" s="45" t="s">
        <v>48</v>
      </c>
      <c r="AZ4" s="45" t="s">
        <v>46</v>
      </c>
    </row>
    <row r="5" spans="1:53" ht="15.6" x14ac:dyDescent="0.3">
      <c r="A5" s="2"/>
      <c r="B5" s="2"/>
      <c r="C5" s="76" t="s">
        <v>4</v>
      </c>
      <c r="D5" s="76"/>
      <c r="E5" s="76"/>
      <c r="F5" s="76"/>
      <c r="G5" s="78">
        <v>45869</v>
      </c>
      <c r="H5" s="79"/>
      <c r="I5" s="55" t="s">
        <v>14</v>
      </c>
      <c r="J5" s="51">
        <v>7</v>
      </c>
      <c r="K5" s="50"/>
      <c r="L5" s="2"/>
      <c r="M5" s="2"/>
      <c r="N5" s="2"/>
      <c r="O5" s="2"/>
      <c r="R5" s="45"/>
      <c r="AW5" s="45" t="s">
        <v>37</v>
      </c>
    </row>
    <row r="6" spans="1:53" ht="18" customHeight="1" x14ac:dyDescent="0.25">
      <c r="A6" s="74" t="s">
        <v>5</v>
      </c>
      <c r="B6" s="74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AW6" s="45" t="s">
        <v>38</v>
      </c>
    </row>
    <row r="7" spans="1:53" ht="13.8" x14ac:dyDescent="0.25">
      <c r="A7" s="6"/>
      <c r="B7" s="6"/>
      <c r="C7" s="6"/>
      <c r="D7" s="52"/>
      <c r="E7" s="41" t="s">
        <v>22</v>
      </c>
      <c r="F7" s="7" t="s">
        <v>14</v>
      </c>
      <c r="G7" s="8" t="s">
        <v>14</v>
      </c>
      <c r="H7" s="8" t="s">
        <v>14</v>
      </c>
      <c r="I7" s="8" t="s">
        <v>14</v>
      </c>
      <c r="J7" s="9" t="s">
        <v>14</v>
      </c>
      <c r="K7" s="6" t="s">
        <v>16</v>
      </c>
      <c r="L7" s="10" t="s">
        <v>49</v>
      </c>
      <c r="M7" s="43" t="s">
        <v>19</v>
      </c>
      <c r="N7" s="60"/>
      <c r="O7" s="52"/>
      <c r="AW7" s="45" t="s">
        <v>39</v>
      </c>
    </row>
    <row r="8" spans="1:53" ht="14.4" thickBot="1" x14ac:dyDescent="0.3">
      <c r="A8" s="11" t="s">
        <v>7</v>
      </c>
      <c r="B8" s="12" t="s">
        <v>10</v>
      </c>
      <c r="C8" s="12" t="s">
        <v>8</v>
      </c>
      <c r="D8" s="12" t="s">
        <v>42</v>
      </c>
      <c r="E8" s="42" t="s">
        <v>21</v>
      </c>
      <c r="F8" s="46">
        <f>IF(WEEKDAY(AX2)&gt;J5-1,AX2+7-(WEEKDAY(AX2)-(J5-1)),IF(WEEKDAY(AX2)&lt;J5-1,AX2 + (J5-1) - WEEKDAY(AX2),AX2))</f>
        <v>45842</v>
      </c>
      <c r="G8" s="47">
        <f>F8+7</f>
        <v>45849</v>
      </c>
      <c r="H8" s="47">
        <f>G8+7</f>
        <v>45856</v>
      </c>
      <c r="I8" s="47">
        <f>H8+7</f>
        <v>45863</v>
      </c>
      <c r="J8" s="48" t="str">
        <f>IF(MONTH(I8+7)=MONTH(G5),I8+7,"")</f>
        <v/>
      </c>
      <c r="K8" s="12" t="s">
        <v>11</v>
      </c>
      <c r="L8" s="13" t="s">
        <v>17</v>
      </c>
      <c r="M8" s="44" t="s">
        <v>79</v>
      </c>
      <c r="N8" s="64" t="s">
        <v>9</v>
      </c>
      <c r="O8" s="59"/>
      <c r="AW8" s="45" t="s">
        <v>33</v>
      </c>
    </row>
    <row r="9" spans="1:53" ht="14.4" thickTop="1" x14ac:dyDescent="0.25">
      <c r="A9" s="14"/>
      <c r="B9" s="15"/>
      <c r="C9" s="16"/>
      <c r="D9" s="16"/>
      <c r="E9" s="36" t="s">
        <v>21</v>
      </c>
      <c r="F9" s="37"/>
      <c r="G9" s="37"/>
      <c r="H9" s="37"/>
      <c r="I9" s="37"/>
      <c r="J9" s="37"/>
      <c r="K9" s="17">
        <f t="shared" ref="K9:K32" si="0">SUM(F9:J9)</f>
        <v>0</v>
      </c>
      <c r="L9" s="17">
        <f>IF(D10="70+",0,K9)</f>
        <v>0</v>
      </c>
      <c r="M9" s="61">
        <f>COUNTIF(F9:J9,"&gt;0")</f>
        <v>0</v>
      </c>
      <c r="N9" s="66"/>
      <c r="O9" s="67"/>
      <c r="AW9" s="45" t="s">
        <v>34</v>
      </c>
    </row>
    <row r="10" spans="1:53" ht="13.8" x14ac:dyDescent="0.25">
      <c r="A10" s="29"/>
      <c r="B10" s="30"/>
      <c r="C10" s="31"/>
      <c r="D10" s="31"/>
      <c r="E10" s="36"/>
      <c r="F10" s="17">
        <f>IF(OR($E9="M",$E9="W"),IF($D10="u60",F9*0.035*IF(OR(AND(F9&lt;100, $E9="W"), AND(F9&lt;400,$E9="M")),0,1),IF($D10="60-69",F9*0.025*IF(OR(AND(F9&lt;100, $E9="W"), AND(F9&lt;400,$E9="M")),0,1),IF($D10="70+",F9*0*IF(OR(AND(F9&lt;100, $E9="W"), AND(F9&lt;400,$E9="M")),0,1),F9*0.035*IF(OR(AND(F9&lt;100, $E9="W"), AND(F9&lt;400,$E9="M")),0,1)))),0)</f>
        <v>0</v>
      </c>
      <c r="G10" s="17">
        <f>IF(OR($E9="M",$E9="W"),IF($D10="u60",G9*0.035*IF(OR(AND(G9&lt;100, $E9="W"), AND(G9&lt;400,$E9="M")),0,1),IF($D10="60-69",G9*0.025*IF(OR(AND(G9&lt;100, $E9="W"), AND(G9&lt;400,$E9="M")),0,1),IF($D10="70+",G9*0*IF(OR(AND(G9&lt;100, $E9="W"), AND(G9&lt;400,$E9="M")),0,1),G9*0.035*IF(OR(AND(G9&lt;100, $E9="W"), AND(G9&lt;400,$E9="M")),0,1)))),0)</f>
        <v>0</v>
      </c>
      <c r="H10" s="17">
        <f>IF(OR($E9="M",$E9="W"),IF($D10="u60",H9*0.035*IF(OR(AND(H9&lt;100, $E9="W"), AND(H9&lt;400,$E9="M")),0,1),IF($D10="60-69",H9*0.025*IF(OR(AND(H9&lt;100, $E9="W"), AND(H9&lt;400,$E9="M")),0,1),IF($D10="70+",H9*0*IF(OR(AND(H9&lt;100, $E9="W"), AND(H9&lt;400,$E9="M")),0,1),H9*0.035*IF(OR(AND(H9&lt;100, $E9="W"), AND(H9&lt;400,$E9="M")),0,1)))),0)</f>
        <v>0</v>
      </c>
      <c r="I10" s="17">
        <f>IF(OR($E9="M",$E9="W"),IF($D10="u60",I9*0.035*IF(OR(AND(I9&lt;100, $E9="W"), AND(I9&lt;400,$E9="M")),0,1),IF($D10="60-69",I9*0.025*IF(OR(AND(I9&lt;100, $E9="W"), AND(I9&lt;400,$E9="M")),0,1),IF($D10="70+",I9*0*IF(OR(AND(I9&lt;100, $E9="W"), AND(I9&lt;400,$E9="M")),0,1),I9*0.035*IF(OR(AND(I9&lt;100, $E9="W"), AND(I9&lt;400,$E9="M")),0,1)))),0)</f>
        <v>0</v>
      </c>
      <c r="J10" s="17">
        <f>IF(OR($E9="M",$E9="W"),IF($D10="u60",J9*0.035*IF(OR(AND(J9&lt;100, $E9="W"), AND(J9&lt;400,$E9="M")),0,1),IF($D10="60-69",J9*0.025*IF(OR(AND(J9&lt;100, $E9="W"), AND(J9&lt;400,$E9="M")),0,1),IF($D10="70+",J9*0*IF(OR(AND(J9&lt;100, $E9="W"), AND(J9&lt;400,$E9="M")),0,1),J9*0.035*IF(OR(AND(J9&lt;100, $E9="W"), AND(J9&lt;400,$E9="M")),0,1)))),0)</f>
        <v>0</v>
      </c>
      <c r="K10" s="17">
        <f t="shared" si="0"/>
        <v>0</v>
      </c>
      <c r="L10" s="17"/>
      <c r="M10" s="62"/>
      <c r="N10" s="68"/>
      <c r="O10" s="69"/>
      <c r="T10" s="45"/>
    </row>
    <row r="11" spans="1:53" ht="14.4" thickBot="1" x14ac:dyDescent="0.3">
      <c r="A11" s="18"/>
      <c r="B11" s="19"/>
      <c r="C11" s="20"/>
      <c r="D11" s="20"/>
      <c r="E11" s="36"/>
      <c r="F11" s="21">
        <f>IF(OR($E9="M",$E9="W"),IF($D10="u60",F9*IF(OR(AND(F9&lt;100, $E9="W"), AND(F9&lt;400,$E9="M")),0.07,0.035),IF($D10="60-69",F9*0.025*IF(OR(AND(F9&lt;100, $E9="W"), AND(F9&lt;400,$E9="M")),1,0),IF($D10="70+",F9*0,F9*IF(OR(AND(F9&lt;100, $E9="W"), AND(F9&lt;400,$E9="M")),0.07,0.035)))),0)</f>
        <v>0</v>
      </c>
      <c r="G11" s="21">
        <f>IF(OR($E9="M",$E9="W"),IF($D10="u60",G9*IF(OR(AND(G9&lt;100, $E9="W"), AND(G9&lt;400,$E9="M")),0.07,0.035),IF($D10="60-69",G9*0.025*IF(OR(AND(G9&lt;100, $E9="W"), AND(G9&lt;400,$E9="M")),1,0),IF($D10="70+",G9*0,G9*IF(OR(AND(G9&lt;100, $E9="W"), AND(G9&lt;400,$E9="M")),0.07,0.035)))),0)</f>
        <v>0</v>
      </c>
      <c r="H11" s="21">
        <f>IF(OR($E9="M",$E9="W"),IF($D10="u60",H9*IF(OR(AND(H9&lt;100, $E9="W"), AND(H9&lt;400,$E9="M")),0.07,0.035),IF($D10="60-69",H9*0.025*IF(OR(AND(H9&lt;100, $E9="W"), AND(H9&lt;400,$E9="M")),1,0),IF($D10="70+",H9*0,H9*IF(OR(AND(H9&lt;100, $E9="W"), AND(H9&lt;400,$E9="M")),0.07,0.035)))),0)</f>
        <v>0</v>
      </c>
      <c r="I11" s="21">
        <f>IF(OR($E9="M",$E9="W"),IF($D10="u60",I9*IF(OR(AND(I9&lt;100, $E9="W"), AND(I9&lt;400,$E9="M")),0.07,0.035),IF($D10="60-69",I9*0.025*IF(OR(AND(I9&lt;100, $E9="W"), AND(I9&lt;400,$E9="M")),1,0),IF($D10="70+",I9*0,I9*IF(OR(AND(I9&lt;100, $E9="W"), AND(I9&lt;400,$E9="M")),0.07,0.035)))),0)</f>
        <v>0</v>
      </c>
      <c r="J11" s="21">
        <f>IF(OR($E9="M",$E9="W"),IF($D10="u60",J9*IF(OR(AND(J9&lt;100, $E9="W"), AND(J9&lt;400,$E9="M")),0.07,0.035),IF($D10="60-69",J9*0.025*IF(OR(AND(J9&lt;100, $E9="W"), AND(J9&lt;400,$E9="M")),1,0),IF($D10="70+",J9*0,J9*IF(OR(AND(J9&lt;100, $E9="W"), AND(J9&lt;400,$E9="M")),0.07,0.035)))),0)</f>
        <v>0</v>
      </c>
      <c r="K11" s="21">
        <f t="shared" si="0"/>
        <v>0</v>
      </c>
      <c r="L11" s="21">
        <f>SUM(K10:K11)</f>
        <v>0</v>
      </c>
      <c r="M11" s="63"/>
      <c r="N11" s="70"/>
      <c r="O11" s="71"/>
    </row>
    <row r="12" spans="1:53" ht="14.4" thickTop="1" x14ac:dyDescent="0.25">
      <c r="A12" s="14"/>
      <c r="B12" s="15"/>
      <c r="C12" s="16"/>
      <c r="D12" s="16"/>
      <c r="E12" s="36" t="s">
        <v>21</v>
      </c>
      <c r="F12" s="37"/>
      <c r="G12" s="37"/>
      <c r="H12" s="37"/>
      <c r="I12" s="37"/>
      <c r="J12" s="37"/>
      <c r="K12" s="17">
        <f t="shared" si="0"/>
        <v>0</v>
      </c>
      <c r="L12" s="17">
        <f>IF(D13="70+",0,K12)</f>
        <v>0</v>
      </c>
      <c r="M12" s="61">
        <f>COUNTIF(F12:J12,"&gt;0")</f>
        <v>0</v>
      </c>
      <c r="N12" s="66"/>
      <c r="O12" s="67"/>
    </row>
    <row r="13" spans="1:53" ht="13.8" x14ac:dyDescent="0.25">
      <c r="A13" s="29"/>
      <c r="B13" s="30"/>
      <c r="C13" s="31"/>
      <c r="D13" s="31"/>
      <c r="E13" s="36"/>
      <c r="F13" s="17">
        <f>IF(OR($E12="M",$E12="W"),IF($D13="u60",F12*0.035*IF(OR(AND(F12&lt;100, $E12="W"), AND(F12&lt;400,$E12="M")),0,1),IF($D13="60-69",F12*0.025*IF(OR(AND(F12&lt;100, $E12="W"), AND(F12&lt;400,$E12="M")),0,1),IF($D13="70+",F12*0*IF(OR(AND(F12&lt;100, $E12="W"), AND(F12&lt;400,$E12="M")),0,1),F12*0.035*IF(OR(AND(F12&lt;100, $E12="W"), AND(F12&lt;400,$E12="M")),0,1)))),0)</f>
        <v>0</v>
      </c>
      <c r="G13" s="17">
        <f>IF(OR($E12="M",$E12="W"),IF($D13="u60",G12*0.035*IF(OR(AND(G12&lt;100, $E12="W"), AND(G12&lt;400,$E12="M")),0,1),IF($D13="60-69",G12*0.025*IF(OR(AND(G12&lt;100, $E12="W"), AND(G12&lt;400,$E12="M")),0,1),IF($D13="70+",G12*0*IF(OR(AND(G12&lt;100, $E12="W"), AND(G12&lt;400,$E12="M")),0,1),G12*0.035*IF(OR(AND(G12&lt;100, $E12="W"), AND(G12&lt;400,$E12="M")),0,1)))),0)</f>
        <v>0</v>
      </c>
      <c r="H13" s="17">
        <f>IF(OR($E12="M",$E12="W"),IF($D13="u60",H12*0.035*IF(OR(AND(H12&lt;100, $E12="W"), AND(H12&lt;400,$E12="M")),0,1),IF($D13="60-69",H12*0.025*IF(OR(AND(H12&lt;100, $E12="W"), AND(H12&lt;400,$E12="M")),0,1),IF($D13="70+",H12*0*IF(OR(AND(H12&lt;100, $E12="W"), AND(H12&lt;400,$E12="M")),0,1),H12*0.035*IF(OR(AND(H12&lt;100, $E12="W"), AND(H12&lt;400,$E12="M")),0,1)))),0)</f>
        <v>0</v>
      </c>
      <c r="I13" s="17">
        <f>IF(OR($E12="M",$E12="W"),IF($D13="u60",I12*0.035*IF(OR(AND(I12&lt;100, $E12="W"), AND(I12&lt;400,$E12="M")),0,1),IF($D13="60-69",I12*0.025*IF(OR(AND(I12&lt;100, $E12="W"), AND(I12&lt;400,$E12="M")),0,1),IF($D13="70+",I12*0*IF(OR(AND(I12&lt;100, $E12="W"), AND(I12&lt;400,$E12="M")),0,1),I12*0.035*IF(OR(AND(I12&lt;100, $E12="W"), AND(I12&lt;400,$E12="M")),0,1)))),0)</f>
        <v>0</v>
      </c>
      <c r="J13" s="17">
        <f>IF(OR($E12="M",$E12="W"),IF($D13="u60",J12*0.035*IF(OR(AND(J12&lt;100, $E12="W"), AND(J12&lt;400,$E12="M")),0,1),IF($D13="60-69",J12*0.025*IF(OR(AND(J12&lt;100, $E12="W"), AND(J12&lt;400,$E12="M")),0,1),IF($D13="70+",J12*0*IF(OR(AND(J12&lt;100, $E12="W"), AND(J12&lt;400,$E12="M")),0,1),J12*0.035*IF(OR(AND(J12&lt;100, $E12="W"), AND(J12&lt;400,$E12="M")),0,1)))),0)</f>
        <v>0</v>
      </c>
      <c r="K13" s="17">
        <f t="shared" si="0"/>
        <v>0</v>
      </c>
      <c r="L13" s="17"/>
      <c r="M13" s="62"/>
      <c r="N13" s="68"/>
      <c r="O13" s="69"/>
    </row>
    <row r="14" spans="1:53" ht="14.4" thickBot="1" x14ac:dyDescent="0.3">
      <c r="A14" s="18"/>
      <c r="B14" s="19"/>
      <c r="C14" s="20"/>
      <c r="D14" s="20"/>
      <c r="E14" s="36"/>
      <c r="F14" s="21">
        <f>IF(OR($E12="M",$E12="W"),IF($D13="u60",F12*IF(OR(AND(F12&lt;100, $E12="W"), AND(F12&lt;400,$E12="M")),0.07,0.035),IF($D13="60-69",F12*0.025*IF(OR(AND(F12&lt;100, $E12="W"), AND(F12&lt;400,$E12="M")),1,0),IF($D13="70+",F12*0,F12*IF(OR(AND(F12&lt;100, $E12="W"), AND(F12&lt;400,$E12="M")),0.07,0.035)))),0)</f>
        <v>0</v>
      </c>
      <c r="G14" s="21">
        <f>IF(OR($E12="M",$E12="W"),IF($D13="u60",G12*IF(OR(AND(G12&lt;100, $E12="W"), AND(G12&lt;400,$E12="M")),0.07,0.035),IF($D13="60-69",G12*0.025*IF(OR(AND(G12&lt;100, $E12="W"), AND(G12&lt;400,$E12="M")),1,0),IF($D13="70+",G12*0,G12*IF(OR(AND(G12&lt;100, $E12="W"), AND(G12&lt;400,$E12="M")),0.07,0.035)))),0)</f>
        <v>0</v>
      </c>
      <c r="H14" s="21">
        <f>IF(OR($E12="M",$E12="W"),IF($D13="u60",H12*IF(OR(AND(H12&lt;100, $E12="W"), AND(H12&lt;400,$E12="M")),0.07,0.035),IF($D13="60-69",H12*0.025*IF(OR(AND(H12&lt;100, $E12="W"), AND(H12&lt;400,$E12="M")),1,0),IF($D13="70+",H12*0,H12*IF(OR(AND(H12&lt;100, $E12="W"), AND(H12&lt;400,$E12="M")),0.07,0.035)))),0)</f>
        <v>0</v>
      </c>
      <c r="I14" s="21">
        <f>IF(OR($E12="M",$E12="W"),IF($D13="u60",I12*IF(OR(AND(I12&lt;100, $E12="W"), AND(I12&lt;400,$E12="M")),0.07,0.035),IF($D13="60-69",I12*0.025*IF(OR(AND(I12&lt;100, $E12="W"), AND(I12&lt;400,$E12="M")),1,0),IF($D13="70+",I12*0,I12*IF(OR(AND(I12&lt;100, $E12="W"), AND(I12&lt;400,$E12="M")),0.07,0.035)))),0)</f>
        <v>0</v>
      </c>
      <c r="J14" s="21">
        <f>IF(OR($E12="M",$E12="W"),IF($D13="u60",J12*IF(OR(AND(J12&lt;100, $E12="W"), AND(J12&lt;400,$E12="M")),0.07,0.035),IF($D13="60-69",J12*0.025*IF(OR(AND(J12&lt;100, $E12="W"), AND(J12&lt;400,$E12="M")),1,0),IF($D13="70+",J12*0,J12*IF(OR(AND(J12&lt;100, $E12="W"), AND(J12&lt;400,$E12="M")),0.07,0.035)))),0)</f>
        <v>0</v>
      </c>
      <c r="K14" s="21">
        <f t="shared" si="0"/>
        <v>0</v>
      </c>
      <c r="L14" s="21">
        <f>SUM(K13:K14)</f>
        <v>0</v>
      </c>
      <c r="M14" s="63"/>
      <c r="N14" s="70"/>
      <c r="O14" s="71"/>
    </row>
    <row r="15" spans="1:53" ht="14.4" thickTop="1" x14ac:dyDescent="0.25">
      <c r="A15" s="14"/>
      <c r="B15" s="15"/>
      <c r="C15" s="16"/>
      <c r="D15" s="16"/>
      <c r="E15" s="36" t="s">
        <v>21</v>
      </c>
      <c r="F15" s="37"/>
      <c r="G15" s="37"/>
      <c r="H15" s="37"/>
      <c r="I15" s="37"/>
      <c r="J15" s="37"/>
      <c r="K15" s="17">
        <f t="shared" si="0"/>
        <v>0</v>
      </c>
      <c r="L15" s="17">
        <f>IF(D16="70+",0,K15)</f>
        <v>0</v>
      </c>
      <c r="M15" s="61">
        <f>COUNTIF(F15:J15,"&gt;0")</f>
        <v>0</v>
      </c>
      <c r="N15" s="66"/>
      <c r="O15" s="67"/>
    </row>
    <row r="16" spans="1:53" ht="13.8" x14ac:dyDescent="0.25">
      <c r="A16" s="29"/>
      <c r="B16" s="30"/>
      <c r="C16" s="31"/>
      <c r="D16" s="31"/>
      <c r="E16" s="36"/>
      <c r="F16" s="17">
        <f>IF(OR($E15="M",$E15="W"),IF($D16="u60",F15*0.035*IF(OR(AND(F15&lt;100, $E15="W"), AND(F15&lt;400,$E15="M")),0,1),IF($D16="60-69",F15*0.025*IF(OR(AND(F15&lt;100, $E15="W"), AND(F15&lt;400,$E15="M")),0,1),IF($D16="70+",F15*0*IF(OR(AND(F15&lt;100, $E15="W"), AND(F15&lt;400,$E15="M")),0,1),F15*0.035*IF(OR(AND(F15&lt;100, $E15="W"), AND(F15&lt;400,$E15="M")),0,1)))),0)</f>
        <v>0</v>
      </c>
      <c r="G16" s="17">
        <f>IF(OR($E15="M",$E15="W"),IF($D16="u60",G15*0.035*IF(OR(AND(G15&lt;100, $E15="W"), AND(G15&lt;400,$E15="M")),0,1),IF($D16="60-69",G15*0.025*IF(OR(AND(G15&lt;100, $E15="W"), AND(G15&lt;400,$E15="M")),0,1),IF($D16="70+",G15*0*IF(OR(AND(G15&lt;100, $E15="W"), AND(G15&lt;400,$E15="M")),0,1),G15*0.035*IF(OR(AND(G15&lt;100, $E15="W"), AND(G15&lt;400,$E15="M")),0,1)))),0)</f>
        <v>0</v>
      </c>
      <c r="H16" s="17">
        <f>IF(OR($E15="M",$E15="W"),IF($D16="u60",H15*0.035*IF(OR(AND(H15&lt;100, $E15="W"), AND(H15&lt;400,$E15="M")),0,1),IF($D16="60-69",H15*0.025*IF(OR(AND(H15&lt;100, $E15="W"), AND(H15&lt;400,$E15="M")),0,1),IF($D16="70+",H15*0*IF(OR(AND(H15&lt;100, $E15="W"), AND(H15&lt;400,$E15="M")),0,1),H15*0.035*IF(OR(AND(H15&lt;100, $E15="W"), AND(H15&lt;400,$E15="M")),0,1)))),0)</f>
        <v>0</v>
      </c>
      <c r="I16" s="17">
        <f>IF(OR($E15="M",$E15="W"),IF($D16="u60",I15*0.035*IF(OR(AND(I15&lt;100, $E15="W"), AND(I15&lt;400,$E15="M")),0,1),IF($D16="60-69",I15*0.025*IF(OR(AND(I15&lt;100, $E15="W"), AND(I15&lt;400,$E15="M")),0,1),IF($D16="70+",I15*0*IF(OR(AND(I15&lt;100, $E15="W"), AND(I15&lt;400,$E15="M")),0,1),I15*0.035*IF(OR(AND(I15&lt;100, $E15="W"), AND(I15&lt;400,$E15="M")),0,1)))),0)</f>
        <v>0</v>
      </c>
      <c r="J16" s="17">
        <f>IF(OR($E15="M",$E15="W"),IF($D16="u60",J15*0.035*IF(OR(AND(J15&lt;100, $E15="W"), AND(J15&lt;400,$E15="M")),0,1),IF($D16="60-69",J15*0.025*IF(OR(AND(J15&lt;100, $E15="W"), AND(J15&lt;400,$E15="M")),0,1),IF($D16="70+",J15*0*IF(OR(AND(J15&lt;100, $E15="W"), AND(J15&lt;400,$E15="M")),0,1),J15*0.035*IF(OR(AND(J15&lt;100, $E15="W"), AND(J15&lt;400,$E15="M")),0,1)))),0)</f>
        <v>0</v>
      </c>
      <c r="K16" s="17">
        <f t="shared" si="0"/>
        <v>0</v>
      </c>
      <c r="L16" s="17"/>
      <c r="M16" s="62"/>
      <c r="N16" s="68"/>
      <c r="O16" s="69"/>
    </row>
    <row r="17" spans="1:15" ht="14.4" thickBot="1" x14ac:dyDescent="0.3">
      <c r="A17" s="18"/>
      <c r="B17" s="19"/>
      <c r="C17" s="20"/>
      <c r="D17" s="20"/>
      <c r="E17" s="36"/>
      <c r="F17" s="21">
        <f>IF(OR($E15="M",$E15="W"),IF($D16="u60",F15*IF(OR(AND(F15&lt;100, $E15="W"), AND(F15&lt;400,$E15="M")),0.07,0.035),IF($D16="60-69",F15*0.025*IF(OR(AND(F15&lt;100, $E15="W"), AND(F15&lt;400,$E15="M")),1,0),IF($D16="70+",F15*0,F15*IF(OR(AND(F15&lt;100, $E15="W"), AND(F15&lt;400,$E15="M")),0.07,0.035)))),0)</f>
        <v>0</v>
      </c>
      <c r="G17" s="21">
        <f>IF(OR($E15="M",$E15="W"),IF($D16="u60",G15*IF(OR(AND(G15&lt;100, $E15="W"), AND(G15&lt;400,$E15="M")),0.07,0.035),IF($D16="60-69",G15*0.025*IF(OR(AND(G15&lt;100, $E15="W"), AND(G15&lt;400,$E15="M")),1,0),IF($D16="70+",G15*0,G15*IF(OR(AND(G15&lt;100, $E15="W"), AND(G15&lt;400,$E15="M")),0.07,0.035)))),0)</f>
        <v>0</v>
      </c>
      <c r="H17" s="21">
        <f>IF(OR($E15="M",$E15="W"),IF($D16="u60",H15*IF(OR(AND(H15&lt;100, $E15="W"), AND(H15&lt;400,$E15="M")),0.07,0.035),IF($D16="60-69",H15*0.025*IF(OR(AND(H15&lt;100, $E15="W"), AND(H15&lt;400,$E15="M")),1,0),IF($D16="70+",H15*0,H15*IF(OR(AND(H15&lt;100, $E15="W"), AND(H15&lt;400,$E15="M")),0.07,0.035)))),0)</f>
        <v>0</v>
      </c>
      <c r="I17" s="21">
        <f>IF(OR($E15="M",$E15="W"),IF($D16="u60",I15*IF(OR(AND(I15&lt;100, $E15="W"), AND(I15&lt;400,$E15="M")),0.07,0.035),IF($D16="60-69",I15*0.025*IF(OR(AND(I15&lt;100, $E15="W"), AND(I15&lt;400,$E15="M")),1,0),IF($D16="70+",I15*0,I15*IF(OR(AND(I15&lt;100, $E15="W"), AND(I15&lt;400,$E15="M")),0.07,0.035)))),0)</f>
        <v>0</v>
      </c>
      <c r="J17" s="21">
        <f>IF(OR($E15="M",$E15="W"),IF($D16="u60",J15*IF(OR(AND(J15&lt;100, $E15="W"), AND(J15&lt;400,$E15="M")),0.07,0.035),IF($D16="60-69",J15*0.025*IF(OR(AND(J15&lt;100, $E15="W"), AND(J15&lt;400,$E15="M")),1,0),IF($D16="70+",J15*0,J15*IF(OR(AND(J15&lt;100, $E15="W"), AND(J15&lt;400,$E15="M")),0.07,0.035)))),0)</f>
        <v>0</v>
      </c>
      <c r="K17" s="21">
        <f t="shared" si="0"/>
        <v>0</v>
      </c>
      <c r="L17" s="21">
        <f>SUM(K16:K17)</f>
        <v>0</v>
      </c>
      <c r="M17" s="63"/>
      <c r="N17" s="70"/>
      <c r="O17" s="71"/>
    </row>
    <row r="18" spans="1:15" ht="14.4" thickTop="1" x14ac:dyDescent="0.25">
      <c r="A18" s="14"/>
      <c r="B18" s="15"/>
      <c r="C18" s="16"/>
      <c r="D18" s="16"/>
      <c r="E18" s="36" t="s">
        <v>21</v>
      </c>
      <c r="F18" s="37"/>
      <c r="G18" s="37"/>
      <c r="H18" s="37"/>
      <c r="I18" s="37"/>
      <c r="J18" s="37"/>
      <c r="K18" s="17">
        <f t="shared" si="0"/>
        <v>0</v>
      </c>
      <c r="L18" s="17">
        <f>IF(D19="70+",0,K18)</f>
        <v>0</v>
      </c>
      <c r="M18" s="61">
        <f>COUNTIF(F18:J18,"&gt;0")</f>
        <v>0</v>
      </c>
      <c r="N18" s="66"/>
      <c r="O18" s="67"/>
    </row>
    <row r="19" spans="1:15" ht="13.8" x14ac:dyDescent="0.25">
      <c r="A19" s="29"/>
      <c r="B19" s="30"/>
      <c r="C19" s="31"/>
      <c r="D19" s="31"/>
      <c r="E19" s="36"/>
      <c r="F19" s="17">
        <f>IF(OR($E18="M",$E18="W"),IF($D19="u60",F18*0.035*IF(OR(AND(F18&lt;100, $E18="W"), AND(F18&lt;400,$E18="M")),0,1),IF($D19="60-69",F18*0.025*IF(OR(AND(F18&lt;100, $E18="W"), AND(F18&lt;400,$E18="M")),0,1),IF($D19="70+",F18*0*IF(OR(AND(F18&lt;100, $E18="W"), AND(F18&lt;400,$E18="M")),0,1),F18*0.035*IF(OR(AND(F18&lt;100, $E18="W"), AND(F18&lt;400,$E18="M")),0,1)))),0)</f>
        <v>0</v>
      </c>
      <c r="G19" s="17">
        <f>IF(OR($E18="M",$E18="W"),IF($D19="u60",G18*0.035*IF(OR(AND(G18&lt;100, $E18="W"), AND(G18&lt;400,$E18="M")),0,1),IF($D19="60-69",G18*0.025*IF(OR(AND(G18&lt;100, $E18="W"), AND(G18&lt;400,$E18="M")),0,1),IF($D19="70+",G18*0*IF(OR(AND(G18&lt;100, $E18="W"), AND(G18&lt;400,$E18="M")),0,1),G18*0.035*IF(OR(AND(G18&lt;100, $E18="W"), AND(G18&lt;400,$E18="M")),0,1)))),0)</f>
        <v>0</v>
      </c>
      <c r="H19" s="17">
        <f>IF(OR($E18="M",$E18="W"),IF($D19="u60",H18*0.035*IF(OR(AND(H18&lt;100, $E18="W"), AND(H18&lt;400,$E18="M")),0,1),IF($D19="60-69",H18*0.025*IF(OR(AND(H18&lt;100, $E18="W"), AND(H18&lt;400,$E18="M")),0,1),IF($D19="70+",H18*0*IF(OR(AND(H18&lt;100, $E18="W"), AND(H18&lt;400,$E18="M")),0,1),H18*0.035*IF(OR(AND(H18&lt;100, $E18="W"), AND(H18&lt;400,$E18="M")),0,1)))),0)</f>
        <v>0</v>
      </c>
      <c r="I19" s="17">
        <f>IF(OR($E18="M",$E18="W"),IF($D19="u60",I18*0.035*IF(OR(AND(I18&lt;100, $E18="W"), AND(I18&lt;400,$E18="M")),0,1),IF($D19="60-69",I18*0.025*IF(OR(AND(I18&lt;100, $E18="W"), AND(I18&lt;400,$E18="M")),0,1),IF($D19="70+",I18*0*IF(OR(AND(I18&lt;100, $E18="W"), AND(I18&lt;400,$E18="M")),0,1),I18*0.035*IF(OR(AND(I18&lt;100, $E18="W"), AND(I18&lt;400,$E18="M")),0,1)))),0)</f>
        <v>0</v>
      </c>
      <c r="J19" s="17">
        <f>IF(OR($E18="M",$E18="W"),IF($D19="u60",J18*0.035*IF(OR(AND(J18&lt;100, $E18="W"), AND(J18&lt;400,$E18="M")),0,1),IF($D19="60-69",J18*0.025*IF(OR(AND(J18&lt;100, $E18="W"), AND(J18&lt;400,$E18="M")),0,1),IF($D19="70+",J18*0*IF(OR(AND(J18&lt;100, $E18="W"), AND(J18&lt;400,$E18="M")),0,1),J18*0.035*IF(OR(AND(J18&lt;100, $E18="W"), AND(J18&lt;400,$E18="M")),0,1)))),0)</f>
        <v>0</v>
      </c>
      <c r="K19" s="17">
        <f t="shared" si="0"/>
        <v>0</v>
      </c>
      <c r="L19" s="17"/>
      <c r="M19" s="62"/>
      <c r="N19" s="68"/>
      <c r="O19" s="69"/>
    </row>
    <row r="20" spans="1:15" ht="14.4" thickBot="1" x14ac:dyDescent="0.3">
      <c r="A20" s="18"/>
      <c r="B20" s="19"/>
      <c r="C20" s="20"/>
      <c r="D20" s="20"/>
      <c r="E20" s="36"/>
      <c r="F20" s="21">
        <f>IF(OR($E18="M",$E18="W"),IF($D19="u60",F18*IF(OR(AND(F18&lt;100, $E18="W"), AND(F18&lt;400,$E18="M")),0.07,0.035),IF($D19="60-69",F18*0.025*IF(OR(AND(F18&lt;100, $E18="W"), AND(F18&lt;400,$E18="M")),1,0),IF($D19="70+",F18*0,F18*IF(OR(AND(F18&lt;100, $E18="W"), AND(F18&lt;400,$E18="M")),0.07,0.035)))),0)</f>
        <v>0</v>
      </c>
      <c r="G20" s="21">
        <f>IF(OR($E18="M",$E18="W"),IF($D19="u60",G18*IF(OR(AND(G18&lt;100, $E18="W"), AND(G18&lt;400,$E18="M")),0.07,0.035),IF($D19="60-69",G18*0.025*IF(OR(AND(G18&lt;100, $E18="W"), AND(G18&lt;400,$E18="M")),1,0),IF($D19="70+",G18*0,G18*IF(OR(AND(G18&lt;100, $E18="W"), AND(G18&lt;400,$E18="M")),0.07,0.035)))),0)</f>
        <v>0</v>
      </c>
      <c r="H20" s="21">
        <f>IF(OR($E18="M",$E18="W"),IF($D19="u60",H18*IF(OR(AND(H18&lt;100, $E18="W"), AND(H18&lt;400,$E18="M")),0.07,0.035),IF($D19="60-69",H18*0.025*IF(OR(AND(H18&lt;100, $E18="W"), AND(H18&lt;400,$E18="M")),1,0),IF($D19="70+",H18*0,H18*IF(OR(AND(H18&lt;100, $E18="W"), AND(H18&lt;400,$E18="M")),0.07,0.035)))),0)</f>
        <v>0</v>
      </c>
      <c r="I20" s="21">
        <f>IF(OR($E18="M",$E18="W"),IF($D19="u60",I18*IF(OR(AND(I18&lt;100, $E18="W"), AND(I18&lt;400,$E18="M")),0.07,0.035),IF($D19="60-69",I18*0.025*IF(OR(AND(I18&lt;100, $E18="W"), AND(I18&lt;400,$E18="M")),1,0),IF($D19="70+",I18*0,I18*IF(OR(AND(I18&lt;100, $E18="W"), AND(I18&lt;400,$E18="M")),0.07,0.035)))),0)</f>
        <v>0</v>
      </c>
      <c r="J20" s="21">
        <f>IF(OR($E18="M",$E18="W"),IF($D19="u60",J18*IF(OR(AND(J18&lt;100, $E18="W"), AND(J18&lt;400,$E18="M")),0.07,0.035),IF($D19="60-69",J18*0.025*IF(OR(AND(J18&lt;100, $E18="W"), AND(J18&lt;400,$E18="M")),1,0),IF($D19="70+",J18*0,J18*IF(OR(AND(J18&lt;100, $E18="W"), AND(J18&lt;400,$E18="M")),0.07,0.035)))),0)</f>
        <v>0</v>
      </c>
      <c r="K20" s="21">
        <f t="shared" si="0"/>
        <v>0</v>
      </c>
      <c r="L20" s="21">
        <f>SUM(K19:K20)</f>
        <v>0</v>
      </c>
      <c r="M20" s="63"/>
      <c r="N20" s="70"/>
      <c r="O20" s="71"/>
    </row>
    <row r="21" spans="1:15" ht="14.4" thickTop="1" x14ac:dyDescent="0.25">
      <c r="A21" s="14"/>
      <c r="B21" s="15"/>
      <c r="C21" s="16"/>
      <c r="D21" s="16"/>
      <c r="E21" s="36" t="s">
        <v>21</v>
      </c>
      <c r="F21" s="37"/>
      <c r="G21" s="37"/>
      <c r="H21" s="37"/>
      <c r="I21" s="37"/>
      <c r="J21" s="37"/>
      <c r="K21" s="17">
        <f t="shared" si="0"/>
        <v>0</v>
      </c>
      <c r="L21" s="17">
        <f>IF(D22="70+",0,K21)</f>
        <v>0</v>
      </c>
      <c r="M21" s="61">
        <f>COUNTIF(F21:J21,"&gt;0")</f>
        <v>0</v>
      </c>
      <c r="N21" s="66"/>
      <c r="O21" s="67"/>
    </row>
    <row r="22" spans="1:15" ht="13.8" x14ac:dyDescent="0.25">
      <c r="A22" s="29"/>
      <c r="B22" s="30"/>
      <c r="C22" s="31"/>
      <c r="D22" s="31"/>
      <c r="E22" s="36"/>
      <c r="F22" s="17">
        <f>IF(OR($E21="M",$E21="W"),IF($D22="u60",F21*0.035*IF(OR(AND(F21&lt;100, $E21="W"), AND(F21&lt;400,$E21="M")),0,1),IF($D22="60-69",F21*0.025*IF(OR(AND(F21&lt;100, $E21="W"), AND(F21&lt;400,$E21="M")),0,1),IF($D22="70+",F21*0*IF(OR(AND(F21&lt;100, $E21="W"), AND(F21&lt;400,$E21="M")),0,1),F21*0.035*IF(OR(AND(F21&lt;100, $E21="W"), AND(F21&lt;400,$E21="M")),0,1)))),0)</f>
        <v>0</v>
      </c>
      <c r="G22" s="17">
        <f>IF(OR($E21="M",$E21="W"),IF($D22="u60",G21*0.035*IF(OR(AND(G21&lt;100, $E21="W"), AND(G21&lt;400,$E21="M")),0,1),IF($D22="60-69",G21*0.025*IF(OR(AND(G21&lt;100, $E21="W"), AND(G21&lt;400,$E21="M")),0,1),IF($D22="70+",G21*0*IF(OR(AND(G21&lt;100, $E21="W"), AND(G21&lt;400,$E21="M")),0,1),G21*0.035*IF(OR(AND(G21&lt;100, $E21="W"), AND(G21&lt;400,$E21="M")),0,1)))),0)</f>
        <v>0</v>
      </c>
      <c r="H22" s="17">
        <f>IF(OR($E21="M",$E21="W"),IF($D22="u60",H21*0.035*IF(OR(AND(H21&lt;100, $E21="W"), AND(H21&lt;400,$E21="M")),0,1),IF($D22="60-69",H21*0.025*IF(OR(AND(H21&lt;100, $E21="W"), AND(H21&lt;400,$E21="M")),0,1),IF($D22="70+",H21*0*IF(OR(AND(H21&lt;100, $E21="W"), AND(H21&lt;400,$E21="M")),0,1),H21*0.035*IF(OR(AND(H21&lt;100, $E21="W"), AND(H21&lt;400,$E21="M")),0,1)))),0)</f>
        <v>0</v>
      </c>
      <c r="I22" s="17">
        <f>IF(OR($E21="M",$E21="W"),IF($D22="u60",I21*0.035*IF(OR(AND(I21&lt;100, $E21="W"), AND(I21&lt;400,$E21="M")),0,1),IF($D22="60-69",I21*0.025*IF(OR(AND(I21&lt;100, $E21="W"), AND(I21&lt;400,$E21="M")),0,1),IF($D22="70+",I21*0*IF(OR(AND(I21&lt;100, $E21="W"), AND(I21&lt;400,$E21="M")),0,1),I21*0.035*IF(OR(AND(I21&lt;100, $E21="W"), AND(I21&lt;400,$E21="M")),0,1)))),0)</f>
        <v>0</v>
      </c>
      <c r="J22" s="17">
        <f>IF(OR($E21="M",$E21="W"),IF($D22="u60",J21*0.035*IF(OR(AND(J21&lt;100, $E21="W"), AND(J21&lt;400,$E21="M")),0,1),IF($D22="60-69",J21*0.025*IF(OR(AND(J21&lt;100, $E21="W"), AND(J21&lt;400,$E21="M")),0,1),IF($D22="70+",J21*0*IF(OR(AND(J21&lt;100, $E21="W"), AND(J21&lt;400,$E21="M")),0,1),J21*0.035*IF(OR(AND(J21&lt;100, $E21="W"), AND(J21&lt;400,$E21="M")),0,1)))),0)</f>
        <v>0</v>
      </c>
      <c r="K22" s="17">
        <f t="shared" si="0"/>
        <v>0</v>
      </c>
      <c r="L22" s="17"/>
      <c r="M22" s="62"/>
      <c r="N22" s="68"/>
      <c r="O22" s="69"/>
    </row>
    <row r="23" spans="1:15" ht="14.4" thickBot="1" x14ac:dyDescent="0.3">
      <c r="A23" s="18"/>
      <c r="B23" s="19"/>
      <c r="C23" s="20"/>
      <c r="D23" s="20"/>
      <c r="E23" s="36"/>
      <c r="F23" s="21">
        <f>IF(OR($E21="M",$E21="W"),IF($D22="u60",F21*IF(OR(AND(F21&lt;100, $E21="W"), AND(F21&lt;400,$E21="M")),0.07,0.035),IF($D22="60-69",F21*0.025*IF(OR(AND(F21&lt;100, $E21="W"), AND(F21&lt;400,$E21="M")),1,0),IF($D22="70+",F21*0,F21*IF(OR(AND(F21&lt;100, $E21="W"), AND(F21&lt;400,$E21="M")),0.07,0.035)))),0)</f>
        <v>0</v>
      </c>
      <c r="G23" s="21">
        <f>IF(OR($E21="M",$E21="W"),IF($D22="u60",G21*IF(OR(AND(G21&lt;100, $E21="W"), AND(G21&lt;400,$E21="M")),0.07,0.035),IF($D22="60-69",G21*0.025*IF(OR(AND(G21&lt;100, $E21="W"), AND(G21&lt;400,$E21="M")),1,0),IF($D22="70+",G21*0,G21*IF(OR(AND(G21&lt;100, $E21="W"), AND(G21&lt;400,$E21="M")),0.07,0.035)))),0)</f>
        <v>0</v>
      </c>
      <c r="H23" s="21">
        <f>IF(OR($E21="M",$E21="W"),IF($D22="u60",H21*IF(OR(AND(H21&lt;100, $E21="W"), AND(H21&lt;400,$E21="M")),0.07,0.035),IF($D22="60-69",H21*0.025*IF(OR(AND(H21&lt;100, $E21="W"), AND(H21&lt;400,$E21="M")),1,0),IF($D22="70+",H21*0,H21*IF(OR(AND(H21&lt;100, $E21="W"), AND(H21&lt;400,$E21="M")),0.07,0.035)))),0)</f>
        <v>0</v>
      </c>
      <c r="I23" s="21">
        <f>IF(OR($E21="M",$E21="W"),IF($D22="u60",I21*IF(OR(AND(I21&lt;100, $E21="W"), AND(I21&lt;400,$E21="M")),0.07,0.035),IF($D22="60-69",I21*0.025*IF(OR(AND(I21&lt;100, $E21="W"), AND(I21&lt;400,$E21="M")),1,0),IF($D22="70+",I21*0,I21*IF(OR(AND(I21&lt;100, $E21="W"), AND(I21&lt;400,$E21="M")),0.07,0.035)))),0)</f>
        <v>0</v>
      </c>
      <c r="J23" s="21">
        <f>IF(OR($E21="M",$E21="W"),IF($D22="u60",J21*IF(OR(AND(J21&lt;100, $E21="W"), AND(J21&lt;400,$E21="M")),0.07,0.035),IF($D22="60-69",J21*0.025*IF(OR(AND(J21&lt;100, $E21="W"), AND(J21&lt;400,$E21="M")),1,0),IF($D22="70+",J21*0,J21*IF(OR(AND(J21&lt;100, $E21="W"), AND(J21&lt;400,$E21="M")),0.07,0.035)))),0)</f>
        <v>0</v>
      </c>
      <c r="K23" s="21">
        <f t="shared" si="0"/>
        <v>0</v>
      </c>
      <c r="L23" s="21">
        <f>SUM(K22:K23)</f>
        <v>0</v>
      </c>
      <c r="M23" s="63"/>
      <c r="N23" s="70"/>
      <c r="O23" s="71"/>
    </row>
    <row r="24" spans="1:15" ht="14.4" thickTop="1" x14ac:dyDescent="0.25">
      <c r="A24" s="14"/>
      <c r="B24" s="15"/>
      <c r="C24" s="16"/>
      <c r="D24" s="16"/>
      <c r="E24" s="36" t="s">
        <v>21</v>
      </c>
      <c r="F24" s="37"/>
      <c r="G24" s="37"/>
      <c r="H24" s="37"/>
      <c r="I24" s="37"/>
      <c r="J24" s="37"/>
      <c r="K24" s="17">
        <f t="shared" si="0"/>
        <v>0</v>
      </c>
      <c r="L24" s="17">
        <f>IF(D25="70+",0,K24)</f>
        <v>0</v>
      </c>
      <c r="M24" s="61">
        <f>COUNTIF(F24:J24,"&gt;0")</f>
        <v>0</v>
      </c>
      <c r="N24" s="66"/>
      <c r="O24" s="67"/>
    </row>
    <row r="25" spans="1:15" ht="13.8" x14ac:dyDescent="0.25">
      <c r="A25" s="29"/>
      <c r="B25" s="30"/>
      <c r="C25" s="31"/>
      <c r="D25" s="31"/>
      <c r="E25" s="36"/>
      <c r="F25" s="17">
        <f>IF(OR($E24="M",$E24="W"),IF($D25="u60",F24*0.035*IF(OR(AND(F24&lt;100, $E24="W"), AND(F24&lt;400,$E24="M")),0,1),IF($D25="60-69",F24*0.025*IF(OR(AND(F24&lt;100, $E24="W"), AND(F24&lt;400,$E24="M")),0,1),IF($D25="70+",F24*0*IF(OR(AND(F24&lt;100, $E24="W"), AND(F24&lt;400,$E24="M")),0,1),F24*0.035*IF(OR(AND(F24&lt;100, $E24="W"), AND(F24&lt;400,$E24="M")),0,1)))),0)</f>
        <v>0</v>
      </c>
      <c r="G25" s="17">
        <f>IF(OR($E24="M",$E24="W"),IF($D25="u60",G24*0.035*IF(OR(AND(G24&lt;100, $E24="W"), AND(G24&lt;400,$E24="M")),0,1),IF($D25="60-69",G24*0.025*IF(OR(AND(G24&lt;100, $E24="W"), AND(G24&lt;400,$E24="M")),0,1),IF($D25="70+",G24*0*IF(OR(AND(G24&lt;100, $E24="W"), AND(G24&lt;400,$E24="M")),0,1),G24*0.035*IF(OR(AND(G24&lt;100, $E24="W"), AND(G24&lt;400,$E24="M")),0,1)))),0)</f>
        <v>0</v>
      </c>
      <c r="H25" s="17">
        <f>IF(OR($E24="M",$E24="W"),IF($D25="u60",H24*0.035*IF(OR(AND(H24&lt;100, $E24="W"), AND(H24&lt;400,$E24="M")),0,1),IF($D25="60-69",H24*0.025*IF(OR(AND(H24&lt;100, $E24="W"), AND(H24&lt;400,$E24="M")),0,1),IF($D25="70+",H24*0*IF(OR(AND(H24&lt;100, $E24="W"), AND(H24&lt;400,$E24="M")),0,1),H24*0.035*IF(OR(AND(H24&lt;100, $E24="W"), AND(H24&lt;400,$E24="M")),0,1)))),0)</f>
        <v>0</v>
      </c>
      <c r="I25" s="17">
        <f>IF(OR($E24="M",$E24="W"),IF($D25="u60",I24*0.035*IF(OR(AND(I24&lt;100, $E24="W"), AND(I24&lt;400,$E24="M")),0,1),IF($D25="60-69",I24*0.025*IF(OR(AND(I24&lt;100, $E24="W"), AND(I24&lt;400,$E24="M")),0,1),IF($D25="70+",I24*0*IF(OR(AND(I24&lt;100, $E24="W"), AND(I24&lt;400,$E24="M")),0,1),I24*0.035*IF(OR(AND(I24&lt;100, $E24="W"), AND(I24&lt;400,$E24="M")),0,1)))),0)</f>
        <v>0</v>
      </c>
      <c r="J25" s="17">
        <f>IF(OR($E24="M",$E24="W"),IF($D25="u60",J24*0.035*IF(OR(AND(J24&lt;100, $E24="W"), AND(J24&lt;400,$E24="M")),0,1),IF($D25="60-69",J24*0.025*IF(OR(AND(J24&lt;100, $E24="W"), AND(J24&lt;400,$E24="M")),0,1),IF($D25="70+",J24*0*IF(OR(AND(J24&lt;100, $E24="W"), AND(J24&lt;400,$E24="M")),0,1),J24*0.035*IF(OR(AND(J24&lt;100, $E24="W"), AND(J24&lt;400,$E24="M")),0,1)))),0)</f>
        <v>0</v>
      </c>
      <c r="K25" s="17">
        <f t="shared" si="0"/>
        <v>0</v>
      </c>
      <c r="L25" s="17"/>
      <c r="M25" s="62"/>
      <c r="N25" s="68"/>
      <c r="O25" s="69"/>
    </row>
    <row r="26" spans="1:15" ht="14.4" thickBot="1" x14ac:dyDescent="0.3">
      <c r="A26" s="18"/>
      <c r="B26" s="19"/>
      <c r="C26" s="20"/>
      <c r="D26" s="20"/>
      <c r="E26" s="36"/>
      <c r="F26" s="21">
        <f>IF(OR($E24="M",$E24="W"),IF($D25="u60",F24*IF(OR(AND(F24&lt;100, $E24="W"), AND(F24&lt;400,$E24="M")),0.07,0.035),IF($D25="60-69",F24*0.025*IF(OR(AND(F24&lt;100, $E24="W"), AND(F24&lt;400,$E24="M")),1,0),IF($D25="70+",F24*0,F24*IF(OR(AND(F24&lt;100, $E24="W"), AND(F24&lt;400,$E24="M")),0.07,0.035)))),0)</f>
        <v>0</v>
      </c>
      <c r="G26" s="21">
        <f>IF(OR($E24="M",$E24="W"),IF($D25="u60",G24*IF(OR(AND(G24&lt;100, $E24="W"), AND(G24&lt;400,$E24="M")),0.07,0.035),IF($D25="60-69",G24*0.025*IF(OR(AND(G24&lt;100, $E24="W"), AND(G24&lt;400,$E24="M")),1,0),IF($D25="70+",G24*0,G24*IF(OR(AND(G24&lt;100, $E24="W"), AND(G24&lt;400,$E24="M")),0.07,0.035)))),0)</f>
        <v>0</v>
      </c>
      <c r="H26" s="21">
        <f>IF(OR($E24="M",$E24="W"),IF($D25="u60",H24*IF(OR(AND(H24&lt;100, $E24="W"), AND(H24&lt;400,$E24="M")),0.07,0.035),IF($D25="60-69",H24*0.025*IF(OR(AND(H24&lt;100, $E24="W"), AND(H24&lt;400,$E24="M")),1,0),IF($D25="70+",H24*0,H24*IF(OR(AND(H24&lt;100, $E24="W"), AND(H24&lt;400,$E24="M")),0.07,0.035)))),0)</f>
        <v>0</v>
      </c>
      <c r="I26" s="21">
        <f>IF(OR($E24="M",$E24="W"),IF($D25="u60",I24*IF(OR(AND(I24&lt;100, $E24="W"), AND(I24&lt;400,$E24="M")),0.07,0.035),IF($D25="60-69",I24*0.025*IF(OR(AND(I24&lt;100, $E24="W"), AND(I24&lt;400,$E24="M")),1,0),IF($D25="70+",I24*0,I24*IF(OR(AND(I24&lt;100, $E24="W"), AND(I24&lt;400,$E24="M")),0.07,0.035)))),0)</f>
        <v>0</v>
      </c>
      <c r="J26" s="21">
        <f>IF(OR($E24="M",$E24="W"),IF($D25="u60",J24*IF(OR(AND(J24&lt;100, $E24="W"), AND(J24&lt;400,$E24="M")),0.07,0.035),IF($D25="60-69",J24*0.025*IF(OR(AND(J24&lt;100, $E24="W"), AND(J24&lt;400,$E24="M")),1,0),IF($D25="70+",J24*0,J24*IF(OR(AND(J24&lt;100, $E24="W"), AND(J24&lt;400,$E24="M")),0.07,0.035)))),0)</f>
        <v>0</v>
      </c>
      <c r="K26" s="21">
        <f t="shared" si="0"/>
        <v>0</v>
      </c>
      <c r="L26" s="21">
        <f>SUM(K25:K26)</f>
        <v>0</v>
      </c>
      <c r="M26" s="63"/>
      <c r="N26" s="70"/>
      <c r="O26" s="71"/>
    </row>
    <row r="27" spans="1:15" ht="14.4" thickTop="1" x14ac:dyDescent="0.25">
      <c r="A27" s="14"/>
      <c r="B27" s="15"/>
      <c r="C27" s="16"/>
      <c r="D27" s="16"/>
      <c r="E27" s="36" t="s">
        <v>21</v>
      </c>
      <c r="F27" s="37"/>
      <c r="G27" s="37"/>
      <c r="H27" s="37"/>
      <c r="I27" s="37"/>
      <c r="J27" s="37"/>
      <c r="K27" s="17">
        <f t="shared" si="0"/>
        <v>0</v>
      </c>
      <c r="L27" s="17">
        <f>IF(D28="70+",0,K27)</f>
        <v>0</v>
      </c>
      <c r="M27" s="61">
        <f>COUNTIF(F27:J27,"&gt;0")</f>
        <v>0</v>
      </c>
      <c r="N27" s="66"/>
      <c r="O27" s="67"/>
    </row>
    <row r="28" spans="1:15" ht="13.8" x14ac:dyDescent="0.25">
      <c r="A28" s="29"/>
      <c r="B28" s="30"/>
      <c r="C28" s="31"/>
      <c r="D28" s="31"/>
      <c r="E28" s="36"/>
      <c r="F28" s="17">
        <f>IF(OR($E27="M",$E27="W"),IF($D28="u60",F27*0.035*IF(OR(AND(F27&lt;100, $E27="W"), AND(F27&lt;400,$E27="M")),0,1),IF($D28="60-69",F27*0.025*IF(OR(AND(F27&lt;100, $E27="W"), AND(F27&lt;400,$E27="M")),0,1),IF($D28="70+",F27*0*IF(OR(AND(F27&lt;100, $E27="W"), AND(F27&lt;400,$E27="M")),0,1),F27*0.035*IF(OR(AND(F27&lt;100, $E27="W"), AND(F27&lt;400,$E27="M")),0,1)))),0)</f>
        <v>0</v>
      </c>
      <c r="G28" s="17">
        <f>IF(OR($E27="M",$E27="W"),IF($D28="u60",G27*0.035*IF(OR(AND(G27&lt;100, $E27="W"), AND(G27&lt;400,$E27="M")),0,1),IF($D28="60-69",G27*0.025*IF(OR(AND(G27&lt;100, $E27="W"), AND(G27&lt;400,$E27="M")),0,1),IF($D28="70+",G27*0*IF(OR(AND(G27&lt;100, $E27="W"), AND(G27&lt;400,$E27="M")),0,1),G27*0.035*IF(OR(AND(G27&lt;100, $E27="W"), AND(G27&lt;400,$E27="M")),0,1)))),0)</f>
        <v>0</v>
      </c>
      <c r="H28" s="17">
        <f>IF(OR($E27="M",$E27="W"),IF($D28="u60",H27*0.035*IF(OR(AND(H27&lt;100, $E27="W"), AND(H27&lt;400,$E27="M")),0,1),IF($D28="60-69",H27*0.025*IF(OR(AND(H27&lt;100, $E27="W"), AND(H27&lt;400,$E27="M")),0,1),IF($D28="70+",H27*0*IF(OR(AND(H27&lt;100, $E27="W"), AND(H27&lt;400,$E27="M")),0,1),H27*0.035*IF(OR(AND(H27&lt;100, $E27="W"), AND(H27&lt;400,$E27="M")),0,1)))),0)</f>
        <v>0</v>
      </c>
      <c r="I28" s="17">
        <f>IF(OR($E27="M",$E27="W"),IF($D28="u60",I27*0.035*IF(OR(AND(I27&lt;100, $E27="W"), AND(I27&lt;400,$E27="M")),0,1),IF($D28="60-69",I27*0.025*IF(OR(AND(I27&lt;100, $E27="W"), AND(I27&lt;400,$E27="M")),0,1),IF($D28="70+",I27*0*IF(OR(AND(I27&lt;100, $E27="W"), AND(I27&lt;400,$E27="M")),0,1),I27*0.035*IF(OR(AND(I27&lt;100, $E27="W"), AND(I27&lt;400,$E27="M")),0,1)))),0)</f>
        <v>0</v>
      </c>
      <c r="J28" s="17">
        <f>IF(OR($E27="M",$E27="W"),IF($D28="u60",J27*0.035*IF(OR(AND(J27&lt;100, $E27="W"), AND(J27&lt;400,$E27="M")),0,1),IF($D28="60-69",J27*0.025*IF(OR(AND(J27&lt;100, $E27="W"), AND(J27&lt;400,$E27="M")),0,1),IF($D28="70+",J27*0*IF(OR(AND(J27&lt;100, $E27="W"), AND(J27&lt;400,$E27="M")),0,1),J27*0.035*IF(OR(AND(J27&lt;100, $E27="W"), AND(J27&lt;400,$E27="M")),0,1)))),0)</f>
        <v>0</v>
      </c>
      <c r="K28" s="17">
        <f t="shared" si="0"/>
        <v>0</v>
      </c>
      <c r="L28" s="17"/>
      <c r="M28" s="62"/>
      <c r="N28" s="68"/>
      <c r="O28" s="69"/>
    </row>
    <row r="29" spans="1:15" ht="14.4" thickBot="1" x14ac:dyDescent="0.3">
      <c r="A29" s="18"/>
      <c r="B29" s="19"/>
      <c r="C29" s="20"/>
      <c r="D29" s="20"/>
      <c r="E29" s="36"/>
      <c r="F29" s="21">
        <f>IF(OR($E27="M",$E27="W"),IF($D28="u60",F27*IF(OR(AND(F27&lt;100, $E27="W"), AND(F27&lt;400,$E27="M")),0.07,0.035),IF($D28="60-69",F27*0.025*IF(OR(AND(F27&lt;100, $E27="W"), AND(F27&lt;400,$E27="M")),1,0),IF($D28="70+",F27*0,F27*IF(OR(AND(F27&lt;100, $E27="W"), AND(F27&lt;400,$E27="M")),0.07,0.035)))),0)</f>
        <v>0</v>
      </c>
      <c r="G29" s="21">
        <f>IF(OR($E27="M",$E27="W"),IF($D28="u60",G27*IF(OR(AND(G27&lt;100, $E27="W"), AND(G27&lt;400,$E27="M")),0.07,0.035),IF($D28="60-69",G27*0.025*IF(OR(AND(G27&lt;100, $E27="W"), AND(G27&lt;400,$E27="M")),1,0),IF($D28="70+",G27*0,G27*IF(OR(AND(G27&lt;100, $E27="W"), AND(G27&lt;400,$E27="M")),0.07,0.035)))),0)</f>
        <v>0</v>
      </c>
      <c r="H29" s="21">
        <f>IF(OR($E27="M",$E27="W"),IF($D28="u60",H27*IF(OR(AND(H27&lt;100, $E27="W"), AND(H27&lt;400,$E27="M")),0.07,0.035),IF($D28="60-69",H27*0.025*IF(OR(AND(H27&lt;100, $E27="W"), AND(H27&lt;400,$E27="M")),1,0),IF($D28="70+",H27*0,H27*IF(OR(AND(H27&lt;100, $E27="W"), AND(H27&lt;400,$E27="M")),0.07,0.035)))),0)</f>
        <v>0</v>
      </c>
      <c r="I29" s="21">
        <f>IF(OR($E27="M",$E27="W"),IF($D28="u60",I27*IF(OR(AND(I27&lt;100, $E27="W"), AND(I27&lt;400,$E27="M")),0.07,0.035),IF($D28="60-69",I27*0.025*IF(OR(AND(I27&lt;100, $E27="W"), AND(I27&lt;400,$E27="M")),1,0),IF($D28="70+",I27*0,I27*IF(OR(AND(I27&lt;100, $E27="W"), AND(I27&lt;400,$E27="M")),0.07,0.035)))),0)</f>
        <v>0</v>
      </c>
      <c r="J29" s="21">
        <f>IF(OR($E27="M",$E27="W"),IF($D28="u60",J27*IF(OR(AND(J27&lt;100, $E27="W"), AND(J27&lt;400,$E27="M")),0.07,0.035),IF($D28="60-69",J27*0.025*IF(OR(AND(J27&lt;100, $E27="W"), AND(J27&lt;400,$E27="M")),1,0),IF($D28="70+",J27*0,J27*IF(OR(AND(J27&lt;100, $E27="W"), AND(J27&lt;400,$E27="M")),0.07,0.035)))),0)</f>
        <v>0</v>
      </c>
      <c r="K29" s="21">
        <f t="shared" si="0"/>
        <v>0</v>
      </c>
      <c r="L29" s="21">
        <f>SUM(K28:K29)</f>
        <v>0</v>
      </c>
      <c r="M29" s="63"/>
      <c r="N29" s="70"/>
      <c r="O29" s="71"/>
    </row>
    <row r="30" spans="1:15" ht="14.4" thickTop="1" x14ac:dyDescent="0.25">
      <c r="A30" s="14"/>
      <c r="B30" s="15"/>
      <c r="C30" s="16"/>
      <c r="D30" s="16"/>
      <c r="E30" s="36" t="s">
        <v>21</v>
      </c>
      <c r="F30" s="37"/>
      <c r="G30" s="37"/>
      <c r="H30" s="37"/>
      <c r="I30" s="37"/>
      <c r="J30" s="37"/>
      <c r="K30" s="17">
        <f t="shared" si="0"/>
        <v>0</v>
      </c>
      <c r="L30" s="17">
        <f>IF(D31="70+",0,K30)</f>
        <v>0</v>
      </c>
      <c r="M30" s="61">
        <f>COUNTIF(F30:J30,"&gt;0")</f>
        <v>0</v>
      </c>
      <c r="N30" s="66"/>
      <c r="O30" s="67"/>
    </row>
    <row r="31" spans="1:15" ht="13.8" x14ac:dyDescent="0.25">
      <c r="A31" s="29"/>
      <c r="B31" s="30"/>
      <c r="C31" s="31"/>
      <c r="D31" s="31"/>
      <c r="E31" s="36"/>
      <c r="F31" s="17">
        <f>IF(OR($E30="M",$E30="W"),IF($D31="u60",F30*0.035*IF(OR(AND(F30&lt;100, $E30="W"), AND(F30&lt;400,$E30="M")),0,1),IF($D31="60-69",F30*0.025*IF(OR(AND(F30&lt;100, $E30="W"), AND(F30&lt;400,$E30="M")),0,1),IF($D31="70+",F30*0*IF(OR(AND(F30&lt;100, $E30="W"), AND(F30&lt;400,$E30="M")),0,1),F30*0.035*IF(OR(AND(F30&lt;100, $E30="W"), AND(F30&lt;400,$E30="M")),0,1)))),0)</f>
        <v>0</v>
      </c>
      <c r="G31" s="17">
        <f>IF(OR($E30="M",$E30="W"),IF($D31="u60",G30*0.035*IF(OR(AND(G30&lt;100, $E30="W"), AND(G30&lt;400,$E30="M")),0,1),IF($D31="60-69",G30*0.025*IF(OR(AND(G30&lt;100, $E30="W"), AND(G30&lt;400,$E30="M")),0,1),IF($D31="70+",G30*0*IF(OR(AND(G30&lt;100, $E30="W"), AND(G30&lt;400,$E30="M")),0,1),G30*0.035*IF(OR(AND(G30&lt;100, $E30="W"), AND(G30&lt;400,$E30="M")),0,1)))),0)</f>
        <v>0</v>
      </c>
      <c r="H31" s="17">
        <f>IF(OR($E30="M",$E30="W"),IF($D31="u60",H30*0.035*IF(OR(AND(H30&lt;100, $E30="W"), AND(H30&lt;400,$E30="M")),0,1),IF($D31="60-69",H30*0.025*IF(OR(AND(H30&lt;100, $E30="W"), AND(H30&lt;400,$E30="M")),0,1),IF($D31="70+",H30*0*IF(OR(AND(H30&lt;100, $E30="W"), AND(H30&lt;400,$E30="M")),0,1),H30*0.035*IF(OR(AND(H30&lt;100, $E30="W"), AND(H30&lt;400,$E30="M")),0,1)))),0)</f>
        <v>0</v>
      </c>
      <c r="I31" s="17">
        <f>IF(OR($E30="M",$E30="W"),IF($D31="u60",I30*0.035*IF(OR(AND(I30&lt;100, $E30="W"), AND(I30&lt;400,$E30="M")),0,1),IF($D31="60-69",I30*0.025*IF(OR(AND(I30&lt;100, $E30="W"), AND(I30&lt;400,$E30="M")),0,1),IF($D31="70+",I30*0*IF(OR(AND(I30&lt;100, $E30="W"), AND(I30&lt;400,$E30="M")),0,1),I30*0.035*IF(OR(AND(I30&lt;100, $E30="W"), AND(I30&lt;400,$E30="M")),0,1)))),0)</f>
        <v>0</v>
      </c>
      <c r="J31" s="17">
        <f>IF(OR($E30="M",$E30="W"),IF($D31="u60",J30*0.035*IF(OR(AND(J30&lt;100, $E30="W"), AND(J30&lt;400,$E30="M")),0,1),IF($D31="60-69",J30*0.025*IF(OR(AND(J30&lt;100, $E30="W"), AND(J30&lt;400,$E30="M")),0,1),IF($D31="70+",J30*0*IF(OR(AND(J30&lt;100, $E30="W"), AND(J30&lt;400,$E30="M")),0,1),J30*0.035*IF(OR(AND(J30&lt;100, $E30="W"), AND(J30&lt;400,$E30="M")),0,1)))),0)</f>
        <v>0</v>
      </c>
      <c r="K31" s="17">
        <f t="shared" si="0"/>
        <v>0</v>
      </c>
      <c r="L31" s="17"/>
      <c r="M31" s="62"/>
      <c r="N31" s="68"/>
      <c r="O31" s="69"/>
    </row>
    <row r="32" spans="1:15" ht="14.4" thickBot="1" x14ac:dyDescent="0.3">
      <c r="A32" s="18"/>
      <c r="B32" s="19"/>
      <c r="C32" s="20"/>
      <c r="D32" s="20"/>
      <c r="E32" s="36"/>
      <c r="F32" s="21">
        <f>IF(OR($E30="M",$E30="W"),IF($D31="u60",F30*IF(OR(AND(F30&lt;100, $E30="W"), AND(F30&lt;400,$E30="M")),0.07,0.035),IF($D31="60-69",F30*0.025*IF(OR(AND(F30&lt;100, $E30="W"), AND(F30&lt;400,$E30="M")),1,0),IF($D31="70+",F30*0,F30*IF(OR(AND(F30&lt;100, $E30="W"), AND(F30&lt;400,$E30="M")),0.07,0.035)))),0)</f>
        <v>0</v>
      </c>
      <c r="G32" s="21">
        <f>IF(OR($E30="M",$E30="W"),IF($D31="u60",G30*IF(OR(AND(G30&lt;100, $E30="W"), AND(G30&lt;400,$E30="M")),0.07,0.035),IF($D31="60-69",G30*0.025*IF(OR(AND(G30&lt;100, $E30="W"), AND(G30&lt;400,$E30="M")),1,0),IF($D31="70+",G30*0,G30*IF(OR(AND(G30&lt;100, $E30="W"), AND(G30&lt;400,$E30="M")),0.07,0.035)))),0)</f>
        <v>0</v>
      </c>
      <c r="H32" s="21">
        <f>IF(OR($E30="M",$E30="W"),IF($D31="u60",H30*IF(OR(AND(H30&lt;100, $E30="W"), AND(H30&lt;400,$E30="M")),0.07,0.035),IF($D31="60-69",H30*0.025*IF(OR(AND(H30&lt;100, $E30="W"), AND(H30&lt;400,$E30="M")),1,0),IF($D31="70+",H30*0,H30*IF(OR(AND(H30&lt;100, $E30="W"), AND(H30&lt;400,$E30="M")),0.07,0.035)))),0)</f>
        <v>0</v>
      </c>
      <c r="I32" s="21">
        <f>IF(OR($E30="M",$E30="W"),IF($D31="u60",I30*IF(OR(AND(I30&lt;100, $E30="W"), AND(I30&lt;400,$E30="M")),0.07,0.035),IF($D31="60-69",I30*0.025*IF(OR(AND(I30&lt;100, $E30="W"), AND(I30&lt;400,$E30="M")),1,0),IF($D31="70+",I30*0,I30*IF(OR(AND(I30&lt;100, $E30="W"), AND(I30&lt;400,$E30="M")),0.07,0.035)))),0)</f>
        <v>0</v>
      </c>
      <c r="J32" s="21">
        <f>IF(OR($E30="M",$E30="W"),IF($D31="u60",J30*IF(OR(AND(J30&lt;100, $E30="W"), AND(J30&lt;400,$E30="M")),0.07,0.035),IF($D31="60-69",J30*0.025*IF(OR(AND(J30&lt;100, $E30="W"), AND(J30&lt;400,$E30="M")),1,0),IF($D31="70+",J30*0,J30*IF(OR(AND(J30&lt;100, $E30="W"), AND(J30&lt;400,$E30="M")),0.07,0.035)))),0)</f>
        <v>0</v>
      </c>
      <c r="K32" s="21">
        <f t="shared" si="0"/>
        <v>0</v>
      </c>
      <c r="L32" s="21">
        <f>SUM(K31:K32)</f>
        <v>0</v>
      </c>
      <c r="M32" s="63"/>
      <c r="N32" s="70"/>
      <c r="O32" s="71"/>
    </row>
    <row r="33" spans="1:15" ht="14.4" thickTop="1" x14ac:dyDescent="0.25">
      <c r="A33" s="22"/>
      <c r="B33" s="22"/>
      <c r="C33" s="22"/>
      <c r="D33" s="22"/>
      <c r="E33" s="22"/>
      <c r="F33" s="22"/>
      <c r="G33" s="77" t="s">
        <v>13</v>
      </c>
      <c r="H33" s="77"/>
      <c r="I33" s="28" t="s">
        <v>18</v>
      </c>
      <c r="J33" s="58">
        <f>Page21!J33 + COUNTA(B10,B13,B16,B19,B22,B26,B25,B26,B28,B31)</f>
        <v>0</v>
      </c>
      <c r="K33" s="27">
        <f>Page21!K33 + K9+K12+K15+K18+K21+K24+K27+K30</f>
        <v>0</v>
      </c>
      <c r="L33" s="24">
        <f>SUM(L9,L12,L15,L18,L21,L24,L27,L30)</f>
        <v>0</v>
      </c>
      <c r="M33" s="22" t="s">
        <v>12</v>
      </c>
      <c r="N33" s="25"/>
    </row>
    <row r="34" spans="1:15" ht="13.8" x14ac:dyDescent="0.25">
      <c r="A34" s="22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3">
        <f>Page21!L34 +L11+L14+L17+L20+L23+L26+L29+L32</f>
        <v>0</v>
      </c>
      <c r="M34" s="22" t="s">
        <v>50</v>
      </c>
      <c r="N34" s="26"/>
    </row>
    <row r="35" spans="1:15" ht="13.8" x14ac:dyDescent="0.25">
      <c r="A35" s="22"/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</row>
    <row r="36" spans="1:15" ht="13.8" x14ac:dyDescent="0.25">
      <c r="A36" s="72" t="s">
        <v>65</v>
      </c>
      <c r="B36" s="72"/>
      <c r="C36" s="73"/>
      <c r="D36" s="73"/>
      <c r="E36" s="73"/>
      <c r="F36" s="73"/>
      <c r="G36" s="73"/>
      <c r="H36" s="54" t="s">
        <v>66</v>
      </c>
      <c r="I36" s="73"/>
      <c r="J36" s="73"/>
      <c r="K36" s="73"/>
      <c r="L36" s="73"/>
      <c r="M36" s="22"/>
      <c r="N36" s="22"/>
      <c r="O36" s="22"/>
    </row>
    <row r="37" spans="1:15" ht="13.8" x14ac:dyDescent="0.25">
      <c r="A37" s="22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</row>
  </sheetData>
  <sheetProtection algorithmName="SHA-512" hashValue="TXhcWkpD/jaeFvVvyEQQGnYXqbjO4SLF0MrLLIbCflsnXpVC0SsN2akiUgimkjEGC4rE2NF3pm1mTDWTbhmfFA==" saltValue="p7hPw2vWWr5qnO/XtbTW8Q==" spinCount="100000" sheet="1" objects="1" scenarios="1" selectLockedCells="1"/>
  <mergeCells count="35">
    <mergeCell ref="G1:I1"/>
    <mergeCell ref="AY1:AZ1"/>
    <mergeCell ref="G2:I2"/>
    <mergeCell ref="I4:K4"/>
    <mergeCell ref="C5:F5"/>
    <mergeCell ref="G5:H5"/>
    <mergeCell ref="N19:O19"/>
    <mergeCell ref="A6:O6"/>
    <mergeCell ref="N9:O9"/>
    <mergeCell ref="N10:O10"/>
    <mergeCell ref="N11:O11"/>
    <mergeCell ref="N12:O12"/>
    <mergeCell ref="N13:O13"/>
    <mergeCell ref="N14:O14"/>
    <mergeCell ref="N15:O15"/>
    <mergeCell ref="N16:O16"/>
    <mergeCell ref="N17:O17"/>
    <mergeCell ref="N18:O18"/>
    <mergeCell ref="N31:O31"/>
    <mergeCell ref="N20:O20"/>
    <mergeCell ref="N21:O21"/>
    <mergeCell ref="N22:O22"/>
    <mergeCell ref="N23:O23"/>
    <mergeCell ref="N24:O24"/>
    <mergeCell ref="N25:O25"/>
    <mergeCell ref="N26:O26"/>
    <mergeCell ref="N27:O27"/>
    <mergeCell ref="N28:O28"/>
    <mergeCell ref="N29:O29"/>
    <mergeCell ref="N30:O30"/>
    <mergeCell ref="N32:O32"/>
    <mergeCell ref="G33:H33"/>
    <mergeCell ref="A36:B36"/>
    <mergeCell ref="C36:G36"/>
    <mergeCell ref="I36:L36"/>
  </mergeCells>
  <dataValidations disablePrompts="1" count="5">
    <dataValidation allowBlank="1" showInputMessage="1" showErrorMessage="1" errorTitle="Age Group" error="Please enter U60 if Employee is less than 60 years old. Or Enter B67 if he/she is between 60 and 70 years old. Or Enter 70+ if he/she is 70 years or over" promptTitle="Age Group" sqref="E10:E11 E13:E14 E16:E17 E19:E20 E22:E23 E25:E26 E28:E29 E31:E32" xr:uid="{DDDACC5F-F8EA-41B3-9148-AB135F5C6C2D}"/>
    <dataValidation type="list" allowBlank="1" showInputMessage="1" showErrorMessage="1" errorTitle="Age Group" error="Please enter U60 if Employee is less than 60 years old. Or Enter B67 if he/she is between 60 and 70 years old. Or Enter 70+ if he/she is 70 years or over" promptTitle="Age Group" sqref="D10 D28 D25 D22 D19 D16 D13 D31" xr:uid="{B34690A0-F406-4008-A5A0-657E62969809}">
      <formula1>$AY$2:$AY$4</formula1>
    </dataValidation>
    <dataValidation type="list" allowBlank="1" showInputMessage="1" showErrorMessage="1" sqref="E9 E12 E15 E18 E21 E24 E27 E30" xr:uid="{BCC664D8-6469-4AC6-991B-F47457477FB2}">
      <formula1>$P$3:$P$4</formula1>
    </dataValidation>
    <dataValidation type="list" allowBlank="1" showInputMessage="1" showErrorMessage="1" errorTitle="Sex" error="Please enter M for male of F for female" promptTitle="Sex" sqref="C19 C28 C22 C25" xr:uid="{5EF83AAA-EDAE-45B1-9E99-5CFBD9156562}">
      <formula1>$P$1:$P$2</formula1>
    </dataValidation>
    <dataValidation type="list" allowBlank="1" showInputMessage="1" showErrorMessage="1" errorTitle="Sex" error="Please enter M for male or F for female" promptTitle="Sex" sqref="C13 C31 C10 C16" xr:uid="{CB694E70-7BFC-4900-9343-1B68C8513736}">
      <formula1>$P$1:$P$2</formula1>
    </dataValidation>
  </dataValidations>
  <pageMargins left="0.5" right="0.5" top="0.25" bottom="0.25" header="0.5" footer="0.5"/>
  <pageSetup paperSize="5" scale="92" orientation="landscape" r:id="rId1"/>
  <headerFooter alignWithMargins="0">
    <oddFooter>&amp;L
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6257" r:id="rId4" name="Drop Down 1">
              <controlPr defaultSize="0" autoLine="0" autoPict="0">
                <anchor moveWithCells="1">
                  <from>
                    <xdr:col>8</xdr:col>
                    <xdr:colOff>937260</xdr:colOff>
                    <xdr:row>4</xdr:row>
                    <xdr:rowOff>7620</xdr:rowOff>
                  </from>
                  <to>
                    <xdr:col>10</xdr:col>
                    <xdr:colOff>220980</xdr:colOff>
                    <xdr:row>5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96B1B6-982D-4425-B771-13C5BEA44EBB}">
  <sheetPr>
    <pageSetUpPr fitToPage="1"/>
  </sheetPr>
  <dimension ref="A1:BA37"/>
  <sheetViews>
    <sheetView zoomScale="86" zoomScaleNormal="86" workbookViewId="0">
      <selection activeCell="C36" sqref="C36:G36"/>
    </sheetView>
  </sheetViews>
  <sheetFormatPr defaultRowHeight="13.2" x14ac:dyDescent="0.25"/>
  <cols>
    <col min="1" max="1" width="14.5546875" customWidth="1"/>
    <col min="2" max="2" width="25.6640625" customWidth="1"/>
    <col min="3" max="3" width="4.33203125" customWidth="1"/>
    <col min="4" max="4" width="8.6640625" customWidth="1"/>
    <col min="5" max="5" width="3.6640625" customWidth="1"/>
    <col min="6" max="10" width="14.109375" customWidth="1"/>
    <col min="11" max="11" width="16.109375" bestFit="1" customWidth="1"/>
    <col min="12" max="12" width="19.5546875" customWidth="1"/>
    <col min="13" max="14" width="3.6640625" customWidth="1"/>
    <col min="15" max="15" width="16.88671875" customWidth="1"/>
    <col min="16" max="16" width="6.6640625" hidden="1" customWidth="1"/>
    <col min="49" max="49" width="15.6640625" bestFit="1" customWidth="1"/>
    <col min="50" max="50" width="14.88671875" bestFit="1" customWidth="1"/>
    <col min="51" max="51" width="8.88671875" customWidth="1"/>
    <col min="52" max="52" width="17.109375" bestFit="1" customWidth="1"/>
  </cols>
  <sheetData>
    <row r="1" spans="1:53" ht="15.6" x14ac:dyDescent="0.3">
      <c r="A1" s="1"/>
      <c r="B1" s="2"/>
      <c r="F1" s="2"/>
      <c r="G1" s="75" t="s">
        <v>0</v>
      </c>
      <c r="H1" s="75"/>
      <c r="I1" s="75"/>
      <c r="L1" s="4" t="s">
        <v>15</v>
      </c>
      <c r="M1" s="4"/>
      <c r="N1" s="4"/>
      <c r="O1" s="2"/>
      <c r="P1" s="40" t="s">
        <v>21</v>
      </c>
      <c r="AW1" s="45" t="s">
        <v>40</v>
      </c>
      <c r="AX1" s="45" t="s">
        <v>41</v>
      </c>
      <c r="AY1" s="74" t="s">
        <v>43</v>
      </c>
      <c r="AZ1" s="74"/>
      <c r="BA1" s="45" t="s">
        <v>59</v>
      </c>
    </row>
    <row r="2" spans="1:53" ht="15.6" x14ac:dyDescent="0.3">
      <c r="A2" s="2"/>
      <c r="B2" s="2"/>
      <c r="F2" s="2"/>
      <c r="G2" s="74" t="s">
        <v>1</v>
      </c>
      <c r="H2" s="74"/>
      <c r="I2" s="74"/>
      <c r="L2" s="32"/>
      <c r="M2" s="5"/>
      <c r="O2" s="3" t="s">
        <v>105</v>
      </c>
      <c r="P2" s="38" t="s">
        <v>20</v>
      </c>
      <c r="AW2" s="45" t="s">
        <v>14</v>
      </c>
      <c r="AX2" s="49">
        <f>EOMONTH(G5,-1)+1</f>
        <v>45839</v>
      </c>
      <c r="AY2" s="53" t="s">
        <v>47</v>
      </c>
      <c r="AZ2" s="45" t="s">
        <v>44</v>
      </c>
      <c r="BA2">
        <f>WEEKNUM(G5,12)-WEEKNUM(DATE(YEAR(G5),MONTH(G5),1),12)+1</f>
        <v>5</v>
      </c>
    </row>
    <row r="3" spans="1:53" ht="15.6" x14ac:dyDescent="0.3">
      <c r="A3" s="2"/>
      <c r="B3" s="2"/>
      <c r="F3" s="3" t="s">
        <v>6</v>
      </c>
      <c r="G3" s="33"/>
      <c r="H3" s="33"/>
      <c r="I3" s="34"/>
      <c r="J3" s="2"/>
      <c r="L3" s="2"/>
      <c r="M3" s="2"/>
      <c r="O3" s="2"/>
      <c r="P3" s="39" t="s">
        <v>22</v>
      </c>
      <c r="AW3" s="45" t="s">
        <v>35</v>
      </c>
      <c r="AY3" s="45" t="s">
        <v>62</v>
      </c>
      <c r="AZ3" s="45" t="s">
        <v>45</v>
      </c>
    </row>
    <row r="4" spans="1:53" ht="15" x14ac:dyDescent="0.25">
      <c r="A4" s="2"/>
      <c r="B4" s="2"/>
      <c r="F4" s="3" t="s">
        <v>2</v>
      </c>
      <c r="G4" s="35"/>
      <c r="H4" s="3" t="s">
        <v>3</v>
      </c>
      <c r="I4" s="80"/>
      <c r="J4" s="80"/>
      <c r="K4" s="80"/>
      <c r="L4" s="2"/>
      <c r="M4" s="2"/>
      <c r="N4" s="2"/>
      <c r="O4" s="2"/>
      <c r="P4" s="39" t="s">
        <v>21</v>
      </c>
      <c r="AW4" s="45" t="s">
        <v>36</v>
      </c>
      <c r="AY4" s="45" t="s">
        <v>48</v>
      </c>
      <c r="AZ4" s="45" t="s">
        <v>46</v>
      </c>
    </row>
    <row r="5" spans="1:53" ht="15.6" x14ac:dyDescent="0.3">
      <c r="A5" s="2"/>
      <c r="B5" s="2"/>
      <c r="C5" s="76" t="s">
        <v>4</v>
      </c>
      <c r="D5" s="76"/>
      <c r="E5" s="76"/>
      <c r="F5" s="76"/>
      <c r="G5" s="78">
        <v>45869</v>
      </c>
      <c r="H5" s="79"/>
      <c r="I5" s="55" t="s">
        <v>14</v>
      </c>
      <c r="J5" s="51">
        <v>7</v>
      </c>
      <c r="K5" s="50"/>
      <c r="L5" s="2"/>
      <c r="M5" s="2"/>
      <c r="N5" s="2"/>
      <c r="O5" s="2"/>
      <c r="R5" s="45"/>
      <c r="AW5" s="45" t="s">
        <v>37</v>
      </c>
    </row>
    <row r="6" spans="1:53" ht="18" customHeight="1" x14ac:dyDescent="0.25">
      <c r="A6" s="74" t="s">
        <v>5</v>
      </c>
      <c r="B6" s="74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AW6" s="45" t="s">
        <v>38</v>
      </c>
    </row>
    <row r="7" spans="1:53" ht="13.8" x14ac:dyDescent="0.25">
      <c r="A7" s="6"/>
      <c r="B7" s="6"/>
      <c r="C7" s="6"/>
      <c r="D7" s="52"/>
      <c r="E7" s="41" t="s">
        <v>22</v>
      </c>
      <c r="F7" s="7" t="s">
        <v>14</v>
      </c>
      <c r="G7" s="8" t="s">
        <v>14</v>
      </c>
      <c r="H7" s="8" t="s">
        <v>14</v>
      </c>
      <c r="I7" s="8" t="s">
        <v>14</v>
      </c>
      <c r="J7" s="9" t="s">
        <v>14</v>
      </c>
      <c r="K7" s="6" t="s">
        <v>16</v>
      </c>
      <c r="L7" s="10" t="s">
        <v>49</v>
      </c>
      <c r="M7" s="43" t="s">
        <v>19</v>
      </c>
      <c r="N7" s="60"/>
      <c r="O7" s="52"/>
      <c r="AW7" s="45" t="s">
        <v>39</v>
      </c>
    </row>
    <row r="8" spans="1:53" ht="14.4" thickBot="1" x14ac:dyDescent="0.3">
      <c r="A8" s="11" t="s">
        <v>7</v>
      </c>
      <c r="B8" s="12" t="s">
        <v>10</v>
      </c>
      <c r="C8" s="12" t="s">
        <v>8</v>
      </c>
      <c r="D8" s="12" t="s">
        <v>42</v>
      </c>
      <c r="E8" s="42" t="s">
        <v>21</v>
      </c>
      <c r="F8" s="46">
        <f>IF(WEEKDAY(AX2)&gt;J5-1,AX2+7-(WEEKDAY(AX2)-(J5-1)),IF(WEEKDAY(AX2)&lt;J5-1,AX2 + (J5-1) - WEEKDAY(AX2),AX2))</f>
        <v>45842</v>
      </c>
      <c r="G8" s="47">
        <f>F8+7</f>
        <v>45849</v>
      </c>
      <c r="H8" s="47">
        <f>G8+7</f>
        <v>45856</v>
      </c>
      <c r="I8" s="47">
        <f>H8+7</f>
        <v>45863</v>
      </c>
      <c r="J8" s="48" t="str">
        <f>IF(MONTH(I8+7)=MONTH(G5),I8+7,"")</f>
        <v/>
      </c>
      <c r="K8" s="12" t="s">
        <v>11</v>
      </c>
      <c r="L8" s="13" t="s">
        <v>17</v>
      </c>
      <c r="M8" s="44" t="s">
        <v>79</v>
      </c>
      <c r="N8" s="64" t="s">
        <v>9</v>
      </c>
      <c r="O8" s="59"/>
      <c r="AW8" s="45" t="s">
        <v>33</v>
      </c>
    </row>
    <row r="9" spans="1:53" ht="14.4" thickTop="1" x14ac:dyDescent="0.25">
      <c r="A9" s="14"/>
      <c r="B9" s="15"/>
      <c r="C9" s="16"/>
      <c r="D9" s="16"/>
      <c r="E9" s="36" t="s">
        <v>21</v>
      </c>
      <c r="F9" s="37"/>
      <c r="G9" s="37"/>
      <c r="H9" s="37"/>
      <c r="I9" s="37"/>
      <c r="J9" s="37"/>
      <c r="K9" s="17">
        <f t="shared" ref="K9:K32" si="0">SUM(F9:J9)</f>
        <v>0</v>
      </c>
      <c r="L9" s="17">
        <f>IF(D10="70+",0,K9)</f>
        <v>0</v>
      </c>
      <c r="M9" s="61">
        <f>COUNTIF(F9:J9,"&gt;0")</f>
        <v>0</v>
      </c>
      <c r="N9" s="66"/>
      <c r="O9" s="67"/>
      <c r="AW9" s="45" t="s">
        <v>34</v>
      </c>
    </row>
    <row r="10" spans="1:53" ht="13.8" x14ac:dyDescent="0.25">
      <c r="A10" s="29"/>
      <c r="B10" s="30"/>
      <c r="C10" s="31"/>
      <c r="D10" s="31"/>
      <c r="E10" s="36"/>
      <c r="F10" s="17">
        <f>IF(OR($E9="M",$E9="W"),IF($D10="u60",F9*0.035*IF(OR(AND(F9&lt;100, $E9="W"), AND(F9&lt;400,$E9="M")),0,1),IF($D10="60-69",F9*0.025*IF(OR(AND(F9&lt;100, $E9="W"), AND(F9&lt;400,$E9="M")),0,1),IF($D10="70+",F9*0*IF(OR(AND(F9&lt;100, $E9="W"), AND(F9&lt;400,$E9="M")),0,1),F9*0.035*IF(OR(AND(F9&lt;100, $E9="W"), AND(F9&lt;400,$E9="M")),0,1)))),0)</f>
        <v>0</v>
      </c>
      <c r="G10" s="17">
        <f>IF(OR($E9="M",$E9="W"),IF($D10="u60",G9*0.035*IF(OR(AND(G9&lt;100, $E9="W"), AND(G9&lt;400,$E9="M")),0,1),IF($D10="60-69",G9*0.025*IF(OR(AND(G9&lt;100, $E9="W"), AND(G9&lt;400,$E9="M")),0,1),IF($D10="70+",G9*0*IF(OR(AND(G9&lt;100, $E9="W"), AND(G9&lt;400,$E9="M")),0,1),G9*0.035*IF(OR(AND(G9&lt;100, $E9="W"), AND(G9&lt;400,$E9="M")),0,1)))),0)</f>
        <v>0</v>
      </c>
      <c r="H10" s="17">
        <f>IF(OR($E9="M",$E9="W"),IF($D10="u60",H9*0.035*IF(OR(AND(H9&lt;100, $E9="W"), AND(H9&lt;400,$E9="M")),0,1),IF($D10="60-69",H9*0.025*IF(OR(AND(H9&lt;100, $E9="W"), AND(H9&lt;400,$E9="M")),0,1),IF($D10="70+",H9*0*IF(OR(AND(H9&lt;100, $E9="W"), AND(H9&lt;400,$E9="M")),0,1),H9*0.035*IF(OR(AND(H9&lt;100, $E9="W"), AND(H9&lt;400,$E9="M")),0,1)))),0)</f>
        <v>0</v>
      </c>
      <c r="I10" s="17">
        <f>IF(OR($E9="M",$E9="W"),IF($D10="u60",I9*0.035*IF(OR(AND(I9&lt;100, $E9="W"), AND(I9&lt;400,$E9="M")),0,1),IF($D10="60-69",I9*0.025*IF(OR(AND(I9&lt;100, $E9="W"), AND(I9&lt;400,$E9="M")),0,1),IF($D10="70+",I9*0*IF(OR(AND(I9&lt;100, $E9="W"), AND(I9&lt;400,$E9="M")),0,1),I9*0.035*IF(OR(AND(I9&lt;100, $E9="W"), AND(I9&lt;400,$E9="M")),0,1)))),0)</f>
        <v>0</v>
      </c>
      <c r="J10" s="17">
        <f>IF(OR($E9="M",$E9="W"),IF($D10="u60",J9*0.035*IF(OR(AND(J9&lt;100, $E9="W"), AND(J9&lt;400,$E9="M")),0,1),IF($D10="60-69",J9*0.025*IF(OR(AND(J9&lt;100, $E9="W"), AND(J9&lt;400,$E9="M")),0,1),IF($D10="70+",J9*0*IF(OR(AND(J9&lt;100, $E9="W"), AND(J9&lt;400,$E9="M")),0,1),J9*0.035*IF(OR(AND(J9&lt;100, $E9="W"), AND(J9&lt;400,$E9="M")),0,1)))),0)</f>
        <v>0</v>
      </c>
      <c r="K10" s="17">
        <f t="shared" si="0"/>
        <v>0</v>
      </c>
      <c r="L10" s="17"/>
      <c r="M10" s="62"/>
      <c r="N10" s="68"/>
      <c r="O10" s="69"/>
      <c r="T10" s="45"/>
    </row>
    <row r="11" spans="1:53" ht="14.4" thickBot="1" x14ac:dyDescent="0.3">
      <c r="A11" s="18"/>
      <c r="B11" s="19"/>
      <c r="C11" s="20"/>
      <c r="D11" s="20"/>
      <c r="E11" s="36"/>
      <c r="F11" s="21">
        <f>IF(OR($E9="M",$E9="W"),IF($D10="u60",F9*IF(OR(AND(F9&lt;100, $E9="W"), AND(F9&lt;400,$E9="M")),0.07,0.035),IF($D10="60-69",F9*0.025*IF(OR(AND(F9&lt;100, $E9="W"), AND(F9&lt;400,$E9="M")),1,0),IF($D10="70+",F9*0,F9*IF(OR(AND(F9&lt;100, $E9="W"), AND(F9&lt;400,$E9="M")),0.07,0.035)))),0)</f>
        <v>0</v>
      </c>
      <c r="G11" s="21">
        <f>IF(OR($E9="M",$E9="W"),IF($D10="u60",G9*IF(OR(AND(G9&lt;100, $E9="W"), AND(G9&lt;400,$E9="M")),0.07,0.035),IF($D10="60-69",G9*0.025*IF(OR(AND(G9&lt;100, $E9="W"), AND(G9&lt;400,$E9="M")),1,0),IF($D10="70+",G9*0,G9*IF(OR(AND(G9&lt;100, $E9="W"), AND(G9&lt;400,$E9="M")),0.07,0.035)))),0)</f>
        <v>0</v>
      </c>
      <c r="H11" s="21">
        <f>IF(OR($E9="M",$E9="W"),IF($D10="u60",H9*IF(OR(AND(H9&lt;100, $E9="W"), AND(H9&lt;400,$E9="M")),0.07,0.035),IF($D10="60-69",H9*0.025*IF(OR(AND(H9&lt;100, $E9="W"), AND(H9&lt;400,$E9="M")),1,0),IF($D10="70+",H9*0,H9*IF(OR(AND(H9&lt;100, $E9="W"), AND(H9&lt;400,$E9="M")),0.07,0.035)))),0)</f>
        <v>0</v>
      </c>
      <c r="I11" s="21">
        <f>IF(OR($E9="M",$E9="W"),IF($D10="u60",I9*IF(OR(AND(I9&lt;100, $E9="W"), AND(I9&lt;400,$E9="M")),0.07,0.035),IF($D10="60-69",I9*0.025*IF(OR(AND(I9&lt;100, $E9="W"), AND(I9&lt;400,$E9="M")),1,0),IF($D10="70+",I9*0,I9*IF(OR(AND(I9&lt;100, $E9="W"), AND(I9&lt;400,$E9="M")),0.07,0.035)))),0)</f>
        <v>0</v>
      </c>
      <c r="J11" s="21">
        <f>IF(OR($E9="M",$E9="W"),IF($D10="u60",J9*IF(OR(AND(J9&lt;100, $E9="W"), AND(J9&lt;400,$E9="M")),0.07,0.035),IF($D10="60-69",J9*0.025*IF(OR(AND(J9&lt;100, $E9="W"), AND(J9&lt;400,$E9="M")),1,0),IF($D10="70+",J9*0,J9*IF(OR(AND(J9&lt;100, $E9="W"), AND(J9&lt;400,$E9="M")),0.07,0.035)))),0)</f>
        <v>0</v>
      </c>
      <c r="K11" s="21">
        <f t="shared" si="0"/>
        <v>0</v>
      </c>
      <c r="L11" s="21">
        <f>SUM(K10:K11)</f>
        <v>0</v>
      </c>
      <c r="M11" s="63"/>
      <c r="N11" s="70"/>
      <c r="O11" s="71"/>
    </row>
    <row r="12" spans="1:53" ht="14.4" thickTop="1" x14ac:dyDescent="0.25">
      <c r="A12" s="14"/>
      <c r="B12" s="15"/>
      <c r="C12" s="16"/>
      <c r="D12" s="16"/>
      <c r="E12" s="36" t="s">
        <v>21</v>
      </c>
      <c r="F12" s="37"/>
      <c r="G12" s="37"/>
      <c r="H12" s="37"/>
      <c r="I12" s="37"/>
      <c r="J12" s="37"/>
      <c r="K12" s="17">
        <f t="shared" si="0"/>
        <v>0</v>
      </c>
      <c r="L12" s="17">
        <f>IF(D13="70+",0,K12)</f>
        <v>0</v>
      </c>
      <c r="M12" s="61">
        <f>COUNTIF(F12:J12,"&gt;0")</f>
        <v>0</v>
      </c>
      <c r="N12" s="66"/>
      <c r="O12" s="67"/>
    </row>
    <row r="13" spans="1:53" ht="13.8" x14ac:dyDescent="0.25">
      <c r="A13" s="29"/>
      <c r="B13" s="30"/>
      <c r="C13" s="31"/>
      <c r="D13" s="31"/>
      <c r="E13" s="36"/>
      <c r="F13" s="17">
        <f>IF(OR($E12="M",$E12="W"),IF($D13="u60",F12*0.035*IF(OR(AND(F12&lt;100, $E12="W"), AND(F12&lt;400,$E12="M")),0,1),IF($D13="60-69",F12*0.025*IF(OR(AND(F12&lt;100, $E12="W"), AND(F12&lt;400,$E12="M")),0,1),IF($D13="70+",F12*0*IF(OR(AND(F12&lt;100, $E12="W"), AND(F12&lt;400,$E12="M")),0,1),F12*0.035*IF(OR(AND(F12&lt;100, $E12="W"), AND(F12&lt;400,$E12="M")),0,1)))),0)</f>
        <v>0</v>
      </c>
      <c r="G13" s="17">
        <f>IF(OR($E12="M",$E12="W"),IF($D13="u60",G12*0.035*IF(OR(AND(G12&lt;100, $E12="W"), AND(G12&lt;400,$E12="M")),0,1),IF($D13="60-69",G12*0.025*IF(OR(AND(G12&lt;100, $E12="W"), AND(G12&lt;400,$E12="M")),0,1),IF($D13="70+",G12*0*IF(OR(AND(G12&lt;100, $E12="W"), AND(G12&lt;400,$E12="M")),0,1),G12*0.035*IF(OR(AND(G12&lt;100, $E12="W"), AND(G12&lt;400,$E12="M")),0,1)))),0)</f>
        <v>0</v>
      </c>
      <c r="H13" s="17">
        <f>IF(OR($E12="M",$E12="W"),IF($D13="u60",H12*0.035*IF(OR(AND(H12&lt;100, $E12="W"), AND(H12&lt;400,$E12="M")),0,1),IF($D13="60-69",H12*0.025*IF(OR(AND(H12&lt;100, $E12="W"), AND(H12&lt;400,$E12="M")),0,1),IF($D13="70+",H12*0*IF(OR(AND(H12&lt;100, $E12="W"), AND(H12&lt;400,$E12="M")),0,1),H12*0.035*IF(OR(AND(H12&lt;100, $E12="W"), AND(H12&lt;400,$E12="M")),0,1)))),0)</f>
        <v>0</v>
      </c>
      <c r="I13" s="17">
        <f>IF(OR($E12="M",$E12="W"),IF($D13="u60",I12*0.035*IF(OR(AND(I12&lt;100, $E12="W"), AND(I12&lt;400,$E12="M")),0,1),IF($D13="60-69",I12*0.025*IF(OR(AND(I12&lt;100, $E12="W"), AND(I12&lt;400,$E12="M")),0,1),IF($D13="70+",I12*0*IF(OR(AND(I12&lt;100, $E12="W"), AND(I12&lt;400,$E12="M")),0,1),I12*0.035*IF(OR(AND(I12&lt;100, $E12="W"), AND(I12&lt;400,$E12="M")),0,1)))),0)</f>
        <v>0</v>
      </c>
      <c r="J13" s="17">
        <f>IF(OR($E12="M",$E12="W"),IF($D13="u60",J12*0.035*IF(OR(AND(J12&lt;100, $E12="W"), AND(J12&lt;400,$E12="M")),0,1),IF($D13="60-69",J12*0.025*IF(OR(AND(J12&lt;100, $E12="W"), AND(J12&lt;400,$E12="M")),0,1),IF($D13="70+",J12*0*IF(OR(AND(J12&lt;100, $E12="W"), AND(J12&lt;400,$E12="M")),0,1),J12*0.035*IF(OR(AND(J12&lt;100, $E12="W"), AND(J12&lt;400,$E12="M")),0,1)))),0)</f>
        <v>0</v>
      </c>
      <c r="K13" s="17">
        <f t="shared" si="0"/>
        <v>0</v>
      </c>
      <c r="L13" s="17"/>
      <c r="M13" s="62"/>
      <c r="N13" s="68"/>
      <c r="O13" s="69"/>
    </row>
    <row r="14" spans="1:53" ht="14.4" thickBot="1" x14ac:dyDescent="0.3">
      <c r="A14" s="18"/>
      <c r="B14" s="19"/>
      <c r="C14" s="20"/>
      <c r="D14" s="20"/>
      <c r="E14" s="36"/>
      <c r="F14" s="21">
        <f>IF(OR($E12="M",$E12="W"),IF($D13="u60",F12*IF(OR(AND(F12&lt;100, $E12="W"), AND(F12&lt;400,$E12="M")),0.07,0.035),IF($D13="60-69",F12*0.025*IF(OR(AND(F12&lt;100, $E12="W"), AND(F12&lt;400,$E12="M")),1,0),IF($D13="70+",F12*0,F12*IF(OR(AND(F12&lt;100, $E12="W"), AND(F12&lt;400,$E12="M")),0.07,0.035)))),0)</f>
        <v>0</v>
      </c>
      <c r="G14" s="21">
        <f>IF(OR($E12="M",$E12="W"),IF($D13="u60",G12*IF(OR(AND(G12&lt;100, $E12="W"), AND(G12&lt;400,$E12="M")),0.07,0.035),IF($D13="60-69",G12*0.025*IF(OR(AND(G12&lt;100, $E12="W"), AND(G12&lt;400,$E12="M")),1,0),IF($D13="70+",G12*0,G12*IF(OR(AND(G12&lt;100, $E12="W"), AND(G12&lt;400,$E12="M")),0.07,0.035)))),0)</f>
        <v>0</v>
      </c>
      <c r="H14" s="21">
        <f>IF(OR($E12="M",$E12="W"),IF($D13="u60",H12*IF(OR(AND(H12&lt;100, $E12="W"), AND(H12&lt;400,$E12="M")),0.07,0.035),IF($D13="60-69",H12*0.025*IF(OR(AND(H12&lt;100, $E12="W"), AND(H12&lt;400,$E12="M")),1,0),IF($D13="70+",H12*0,H12*IF(OR(AND(H12&lt;100, $E12="W"), AND(H12&lt;400,$E12="M")),0.07,0.035)))),0)</f>
        <v>0</v>
      </c>
      <c r="I14" s="21">
        <f>IF(OR($E12="M",$E12="W"),IF($D13="u60",I12*IF(OR(AND(I12&lt;100, $E12="W"), AND(I12&lt;400,$E12="M")),0.07,0.035),IF($D13="60-69",I12*0.025*IF(OR(AND(I12&lt;100, $E12="W"), AND(I12&lt;400,$E12="M")),1,0),IF($D13="70+",I12*0,I12*IF(OR(AND(I12&lt;100, $E12="W"), AND(I12&lt;400,$E12="M")),0.07,0.035)))),0)</f>
        <v>0</v>
      </c>
      <c r="J14" s="21">
        <f>IF(OR($E12="M",$E12="W"),IF($D13="u60",J12*IF(OR(AND(J12&lt;100, $E12="W"), AND(J12&lt;400,$E12="M")),0.07,0.035),IF($D13="60-69",J12*0.025*IF(OR(AND(J12&lt;100, $E12="W"), AND(J12&lt;400,$E12="M")),1,0),IF($D13="70+",J12*0,J12*IF(OR(AND(J12&lt;100, $E12="W"), AND(J12&lt;400,$E12="M")),0.07,0.035)))),0)</f>
        <v>0</v>
      </c>
      <c r="K14" s="21">
        <f t="shared" si="0"/>
        <v>0</v>
      </c>
      <c r="L14" s="21">
        <f>SUM(K13:K14)</f>
        <v>0</v>
      </c>
      <c r="M14" s="63"/>
      <c r="N14" s="70"/>
      <c r="O14" s="71"/>
    </row>
    <row r="15" spans="1:53" ht="14.4" thickTop="1" x14ac:dyDescent="0.25">
      <c r="A15" s="14"/>
      <c r="B15" s="15"/>
      <c r="C15" s="16"/>
      <c r="D15" s="16"/>
      <c r="E15" s="36" t="s">
        <v>21</v>
      </c>
      <c r="F15" s="37"/>
      <c r="G15" s="37"/>
      <c r="H15" s="37"/>
      <c r="I15" s="37"/>
      <c r="J15" s="37"/>
      <c r="K15" s="17">
        <f t="shared" si="0"/>
        <v>0</v>
      </c>
      <c r="L15" s="17">
        <f>IF(D16="70+",0,K15)</f>
        <v>0</v>
      </c>
      <c r="M15" s="61">
        <f>COUNTIF(F15:J15,"&gt;0")</f>
        <v>0</v>
      </c>
      <c r="N15" s="66"/>
      <c r="O15" s="67"/>
    </row>
    <row r="16" spans="1:53" ht="13.8" x14ac:dyDescent="0.25">
      <c r="A16" s="29"/>
      <c r="B16" s="30"/>
      <c r="C16" s="31"/>
      <c r="D16" s="31"/>
      <c r="E16" s="36"/>
      <c r="F16" s="17">
        <f>IF(OR($E15="M",$E15="W"),IF($D16="u60",F15*0.035*IF(OR(AND(F15&lt;100, $E15="W"), AND(F15&lt;400,$E15="M")),0,1),IF($D16="60-69",F15*0.025*IF(OR(AND(F15&lt;100, $E15="W"), AND(F15&lt;400,$E15="M")),0,1),IF($D16="70+",F15*0*IF(OR(AND(F15&lt;100, $E15="W"), AND(F15&lt;400,$E15="M")),0,1),F15*0.035*IF(OR(AND(F15&lt;100, $E15="W"), AND(F15&lt;400,$E15="M")),0,1)))),0)</f>
        <v>0</v>
      </c>
      <c r="G16" s="17">
        <f>IF(OR($E15="M",$E15="W"),IF($D16="u60",G15*0.035*IF(OR(AND(G15&lt;100, $E15="W"), AND(G15&lt;400,$E15="M")),0,1),IF($D16="60-69",G15*0.025*IF(OR(AND(G15&lt;100, $E15="W"), AND(G15&lt;400,$E15="M")),0,1),IF($D16="70+",G15*0*IF(OR(AND(G15&lt;100, $E15="W"), AND(G15&lt;400,$E15="M")),0,1),G15*0.035*IF(OR(AND(G15&lt;100, $E15="W"), AND(G15&lt;400,$E15="M")),0,1)))),0)</f>
        <v>0</v>
      </c>
      <c r="H16" s="17">
        <f>IF(OR($E15="M",$E15="W"),IF($D16="u60",H15*0.035*IF(OR(AND(H15&lt;100, $E15="W"), AND(H15&lt;400,$E15="M")),0,1),IF($D16="60-69",H15*0.025*IF(OR(AND(H15&lt;100, $E15="W"), AND(H15&lt;400,$E15="M")),0,1),IF($D16="70+",H15*0*IF(OR(AND(H15&lt;100, $E15="W"), AND(H15&lt;400,$E15="M")),0,1),H15*0.035*IF(OR(AND(H15&lt;100, $E15="W"), AND(H15&lt;400,$E15="M")),0,1)))),0)</f>
        <v>0</v>
      </c>
      <c r="I16" s="17">
        <f>IF(OR($E15="M",$E15="W"),IF($D16="u60",I15*0.035*IF(OR(AND(I15&lt;100, $E15="W"), AND(I15&lt;400,$E15="M")),0,1),IF($D16="60-69",I15*0.025*IF(OR(AND(I15&lt;100, $E15="W"), AND(I15&lt;400,$E15="M")),0,1),IF($D16="70+",I15*0*IF(OR(AND(I15&lt;100, $E15="W"), AND(I15&lt;400,$E15="M")),0,1),I15*0.035*IF(OR(AND(I15&lt;100, $E15="W"), AND(I15&lt;400,$E15="M")),0,1)))),0)</f>
        <v>0</v>
      </c>
      <c r="J16" s="17">
        <f>IF(OR($E15="M",$E15="W"),IF($D16="u60",J15*0.035*IF(OR(AND(J15&lt;100, $E15="W"), AND(J15&lt;400,$E15="M")),0,1),IF($D16="60-69",J15*0.025*IF(OR(AND(J15&lt;100, $E15="W"), AND(J15&lt;400,$E15="M")),0,1),IF($D16="70+",J15*0*IF(OR(AND(J15&lt;100, $E15="W"), AND(J15&lt;400,$E15="M")),0,1),J15*0.035*IF(OR(AND(J15&lt;100, $E15="W"), AND(J15&lt;400,$E15="M")),0,1)))),0)</f>
        <v>0</v>
      </c>
      <c r="K16" s="17">
        <f t="shared" si="0"/>
        <v>0</v>
      </c>
      <c r="L16" s="17"/>
      <c r="M16" s="62"/>
      <c r="N16" s="68"/>
      <c r="O16" s="69"/>
    </row>
    <row r="17" spans="1:15" ht="14.4" thickBot="1" x14ac:dyDescent="0.3">
      <c r="A17" s="18"/>
      <c r="B17" s="19"/>
      <c r="C17" s="20"/>
      <c r="D17" s="20"/>
      <c r="E17" s="36"/>
      <c r="F17" s="21">
        <f>IF(OR($E15="M",$E15="W"),IF($D16="u60",F15*IF(OR(AND(F15&lt;100, $E15="W"), AND(F15&lt;400,$E15="M")),0.07,0.035),IF($D16="60-69",F15*0.025*IF(OR(AND(F15&lt;100, $E15="W"), AND(F15&lt;400,$E15="M")),1,0),IF($D16="70+",F15*0,F15*IF(OR(AND(F15&lt;100, $E15="W"), AND(F15&lt;400,$E15="M")),0.07,0.035)))),0)</f>
        <v>0</v>
      </c>
      <c r="G17" s="21">
        <f>IF(OR($E15="M",$E15="W"),IF($D16="u60",G15*IF(OR(AND(G15&lt;100, $E15="W"), AND(G15&lt;400,$E15="M")),0.07,0.035),IF($D16="60-69",G15*0.025*IF(OR(AND(G15&lt;100, $E15="W"), AND(G15&lt;400,$E15="M")),1,0),IF($D16="70+",G15*0,G15*IF(OR(AND(G15&lt;100, $E15="W"), AND(G15&lt;400,$E15="M")),0.07,0.035)))),0)</f>
        <v>0</v>
      </c>
      <c r="H17" s="21">
        <f>IF(OR($E15="M",$E15="W"),IF($D16="u60",H15*IF(OR(AND(H15&lt;100, $E15="W"), AND(H15&lt;400,$E15="M")),0.07,0.035),IF($D16="60-69",H15*0.025*IF(OR(AND(H15&lt;100, $E15="W"), AND(H15&lt;400,$E15="M")),1,0),IF($D16="70+",H15*0,H15*IF(OR(AND(H15&lt;100, $E15="W"), AND(H15&lt;400,$E15="M")),0.07,0.035)))),0)</f>
        <v>0</v>
      </c>
      <c r="I17" s="21">
        <f>IF(OR($E15="M",$E15="W"),IF($D16="u60",I15*IF(OR(AND(I15&lt;100, $E15="W"), AND(I15&lt;400,$E15="M")),0.07,0.035),IF($D16="60-69",I15*0.025*IF(OR(AND(I15&lt;100, $E15="W"), AND(I15&lt;400,$E15="M")),1,0),IF($D16="70+",I15*0,I15*IF(OR(AND(I15&lt;100, $E15="W"), AND(I15&lt;400,$E15="M")),0.07,0.035)))),0)</f>
        <v>0</v>
      </c>
      <c r="J17" s="21">
        <f>IF(OR($E15="M",$E15="W"),IF($D16="u60",J15*IF(OR(AND(J15&lt;100, $E15="W"), AND(J15&lt;400,$E15="M")),0.07,0.035),IF($D16="60-69",J15*0.025*IF(OR(AND(J15&lt;100, $E15="W"), AND(J15&lt;400,$E15="M")),1,0),IF($D16="70+",J15*0,J15*IF(OR(AND(J15&lt;100, $E15="W"), AND(J15&lt;400,$E15="M")),0.07,0.035)))),0)</f>
        <v>0</v>
      </c>
      <c r="K17" s="21">
        <f t="shared" si="0"/>
        <v>0</v>
      </c>
      <c r="L17" s="21">
        <f>SUM(K16:K17)</f>
        <v>0</v>
      </c>
      <c r="M17" s="63"/>
      <c r="N17" s="70"/>
      <c r="O17" s="71"/>
    </row>
    <row r="18" spans="1:15" ht="14.4" thickTop="1" x14ac:dyDescent="0.25">
      <c r="A18" s="14"/>
      <c r="B18" s="15"/>
      <c r="C18" s="16"/>
      <c r="D18" s="16"/>
      <c r="E18" s="36" t="s">
        <v>21</v>
      </c>
      <c r="F18" s="37"/>
      <c r="G18" s="37"/>
      <c r="H18" s="37"/>
      <c r="I18" s="37"/>
      <c r="J18" s="37"/>
      <c r="K18" s="17">
        <f t="shared" si="0"/>
        <v>0</v>
      </c>
      <c r="L18" s="17">
        <f>IF(D19="70+",0,K18)</f>
        <v>0</v>
      </c>
      <c r="M18" s="61">
        <f>COUNTIF(F18:J18,"&gt;0")</f>
        <v>0</v>
      </c>
      <c r="N18" s="66"/>
      <c r="O18" s="67"/>
    </row>
    <row r="19" spans="1:15" ht="13.8" x14ac:dyDescent="0.25">
      <c r="A19" s="29"/>
      <c r="B19" s="30"/>
      <c r="C19" s="31"/>
      <c r="D19" s="31"/>
      <c r="E19" s="36"/>
      <c r="F19" s="17">
        <f>IF(OR($E18="M",$E18="W"),IF($D19="u60",F18*0.035*IF(OR(AND(F18&lt;100, $E18="W"), AND(F18&lt;400,$E18="M")),0,1),IF($D19="60-69",F18*0.025*IF(OR(AND(F18&lt;100, $E18="W"), AND(F18&lt;400,$E18="M")),0,1),IF($D19="70+",F18*0*IF(OR(AND(F18&lt;100, $E18="W"), AND(F18&lt;400,$E18="M")),0,1),F18*0.035*IF(OR(AND(F18&lt;100, $E18="W"), AND(F18&lt;400,$E18="M")),0,1)))),0)</f>
        <v>0</v>
      </c>
      <c r="G19" s="17">
        <f>IF(OR($E18="M",$E18="W"),IF($D19="u60",G18*0.035*IF(OR(AND(G18&lt;100, $E18="W"), AND(G18&lt;400,$E18="M")),0,1),IF($D19="60-69",G18*0.025*IF(OR(AND(G18&lt;100, $E18="W"), AND(G18&lt;400,$E18="M")),0,1),IF($D19="70+",G18*0*IF(OR(AND(G18&lt;100, $E18="W"), AND(G18&lt;400,$E18="M")),0,1),G18*0.035*IF(OR(AND(G18&lt;100, $E18="W"), AND(G18&lt;400,$E18="M")),0,1)))),0)</f>
        <v>0</v>
      </c>
      <c r="H19" s="17">
        <f>IF(OR($E18="M",$E18="W"),IF($D19="u60",H18*0.035*IF(OR(AND(H18&lt;100, $E18="W"), AND(H18&lt;400,$E18="M")),0,1),IF($D19="60-69",H18*0.025*IF(OR(AND(H18&lt;100, $E18="W"), AND(H18&lt;400,$E18="M")),0,1),IF($D19="70+",H18*0*IF(OR(AND(H18&lt;100, $E18="W"), AND(H18&lt;400,$E18="M")),0,1),H18*0.035*IF(OR(AND(H18&lt;100, $E18="W"), AND(H18&lt;400,$E18="M")),0,1)))),0)</f>
        <v>0</v>
      </c>
      <c r="I19" s="17">
        <f>IF(OR($E18="M",$E18="W"),IF($D19="u60",I18*0.035*IF(OR(AND(I18&lt;100, $E18="W"), AND(I18&lt;400,$E18="M")),0,1),IF($D19="60-69",I18*0.025*IF(OR(AND(I18&lt;100, $E18="W"), AND(I18&lt;400,$E18="M")),0,1),IF($D19="70+",I18*0*IF(OR(AND(I18&lt;100, $E18="W"), AND(I18&lt;400,$E18="M")),0,1),I18*0.035*IF(OR(AND(I18&lt;100, $E18="W"), AND(I18&lt;400,$E18="M")),0,1)))),0)</f>
        <v>0</v>
      </c>
      <c r="J19" s="17">
        <f>IF(OR($E18="M",$E18="W"),IF($D19="u60",J18*0.035*IF(OR(AND(J18&lt;100, $E18="W"), AND(J18&lt;400,$E18="M")),0,1),IF($D19="60-69",J18*0.025*IF(OR(AND(J18&lt;100, $E18="W"), AND(J18&lt;400,$E18="M")),0,1),IF($D19="70+",J18*0*IF(OR(AND(J18&lt;100, $E18="W"), AND(J18&lt;400,$E18="M")),0,1),J18*0.035*IF(OR(AND(J18&lt;100, $E18="W"), AND(J18&lt;400,$E18="M")),0,1)))),0)</f>
        <v>0</v>
      </c>
      <c r="K19" s="17">
        <f t="shared" si="0"/>
        <v>0</v>
      </c>
      <c r="L19" s="17"/>
      <c r="M19" s="62"/>
      <c r="N19" s="68"/>
      <c r="O19" s="69"/>
    </row>
    <row r="20" spans="1:15" ht="14.4" thickBot="1" x14ac:dyDescent="0.3">
      <c r="A20" s="18"/>
      <c r="B20" s="19"/>
      <c r="C20" s="20"/>
      <c r="D20" s="20"/>
      <c r="E20" s="36"/>
      <c r="F20" s="21">
        <f>IF(OR($E18="M",$E18="W"),IF($D19="u60",F18*IF(OR(AND(F18&lt;100, $E18="W"), AND(F18&lt;400,$E18="M")),0.07,0.035),IF($D19="60-69",F18*0.025*IF(OR(AND(F18&lt;100, $E18="W"), AND(F18&lt;400,$E18="M")),1,0),IF($D19="70+",F18*0,F18*IF(OR(AND(F18&lt;100, $E18="W"), AND(F18&lt;400,$E18="M")),0.07,0.035)))),0)</f>
        <v>0</v>
      </c>
      <c r="G20" s="21">
        <f>IF(OR($E18="M",$E18="W"),IF($D19="u60",G18*IF(OR(AND(G18&lt;100, $E18="W"), AND(G18&lt;400,$E18="M")),0.07,0.035),IF($D19="60-69",G18*0.025*IF(OR(AND(G18&lt;100, $E18="W"), AND(G18&lt;400,$E18="M")),1,0),IF($D19="70+",G18*0,G18*IF(OR(AND(G18&lt;100, $E18="W"), AND(G18&lt;400,$E18="M")),0.07,0.035)))),0)</f>
        <v>0</v>
      </c>
      <c r="H20" s="21">
        <f>IF(OR($E18="M",$E18="W"),IF($D19="u60",H18*IF(OR(AND(H18&lt;100, $E18="W"), AND(H18&lt;400,$E18="M")),0.07,0.035),IF($D19="60-69",H18*0.025*IF(OR(AND(H18&lt;100, $E18="W"), AND(H18&lt;400,$E18="M")),1,0),IF($D19="70+",H18*0,H18*IF(OR(AND(H18&lt;100, $E18="W"), AND(H18&lt;400,$E18="M")),0.07,0.035)))),0)</f>
        <v>0</v>
      </c>
      <c r="I20" s="21">
        <f>IF(OR($E18="M",$E18="W"),IF($D19="u60",I18*IF(OR(AND(I18&lt;100, $E18="W"), AND(I18&lt;400,$E18="M")),0.07,0.035),IF($D19="60-69",I18*0.025*IF(OR(AND(I18&lt;100, $E18="W"), AND(I18&lt;400,$E18="M")),1,0),IF($D19="70+",I18*0,I18*IF(OR(AND(I18&lt;100, $E18="W"), AND(I18&lt;400,$E18="M")),0.07,0.035)))),0)</f>
        <v>0</v>
      </c>
      <c r="J20" s="21">
        <f>IF(OR($E18="M",$E18="W"),IF($D19="u60",J18*IF(OR(AND(J18&lt;100, $E18="W"), AND(J18&lt;400,$E18="M")),0.07,0.035),IF($D19="60-69",J18*0.025*IF(OR(AND(J18&lt;100, $E18="W"), AND(J18&lt;400,$E18="M")),1,0),IF($D19="70+",J18*0,J18*IF(OR(AND(J18&lt;100, $E18="W"), AND(J18&lt;400,$E18="M")),0.07,0.035)))),0)</f>
        <v>0</v>
      </c>
      <c r="K20" s="21">
        <f t="shared" si="0"/>
        <v>0</v>
      </c>
      <c r="L20" s="21">
        <f>SUM(K19:K20)</f>
        <v>0</v>
      </c>
      <c r="M20" s="63"/>
      <c r="N20" s="70"/>
      <c r="O20" s="71"/>
    </row>
    <row r="21" spans="1:15" ht="14.4" thickTop="1" x14ac:dyDescent="0.25">
      <c r="A21" s="14"/>
      <c r="B21" s="15"/>
      <c r="C21" s="16"/>
      <c r="D21" s="16"/>
      <c r="E21" s="36" t="s">
        <v>21</v>
      </c>
      <c r="F21" s="37"/>
      <c r="G21" s="37"/>
      <c r="H21" s="37"/>
      <c r="I21" s="37"/>
      <c r="J21" s="37"/>
      <c r="K21" s="17">
        <f t="shared" si="0"/>
        <v>0</v>
      </c>
      <c r="L21" s="17">
        <f>IF(D22="70+",0,K21)</f>
        <v>0</v>
      </c>
      <c r="M21" s="61">
        <f>COUNTIF(F21:J21,"&gt;0")</f>
        <v>0</v>
      </c>
      <c r="N21" s="66"/>
      <c r="O21" s="67"/>
    </row>
    <row r="22" spans="1:15" ht="13.8" x14ac:dyDescent="0.25">
      <c r="A22" s="29"/>
      <c r="B22" s="30"/>
      <c r="C22" s="31"/>
      <c r="D22" s="31"/>
      <c r="E22" s="36"/>
      <c r="F22" s="17">
        <f>IF(OR($E21="M",$E21="W"),IF($D22="u60",F21*0.035*IF(OR(AND(F21&lt;100, $E21="W"), AND(F21&lt;400,$E21="M")),0,1),IF($D22="60-69",F21*0.025*IF(OR(AND(F21&lt;100, $E21="W"), AND(F21&lt;400,$E21="M")),0,1),IF($D22="70+",F21*0*IF(OR(AND(F21&lt;100, $E21="W"), AND(F21&lt;400,$E21="M")),0,1),F21*0.035*IF(OR(AND(F21&lt;100, $E21="W"), AND(F21&lt;400,$E21="M")),0,1)))),0)</f>
        <v>0</v>
      </c>
      <c r="G22" s="17">
        <f>IF(OR($E21="M",$E21="W"),IF($D22="u60",G21*0.035*IF(OR(AND(G21&lt;100, $E21="W"), AND(G21&lt;400,$E21="M")),0,1),IF($D22="60-69",G21*0.025*IF(OR(AND(G21&lt;100, $E21="W"), AND(G21&lt;400,$E21="M")),0,1),IF($D22="70+",G21*0*IF(OR(AND(G21&lt;100, $E21="W"), AND(G21&lt;400,$E21="M")),0,1),G21*0.035*IF(OR(AND(G21&lt;100, $E21="W"), AND(G21&lt;400,$E21="M")),0,1)))),0)</f>
        <v>0</v>
      </c>
      <c r="H22" s="17">
        <f>IF(OR($E21="M",$E21="W"),IF($D22="u60",H21*0.035*IF(OR(AND(H21&lt;100, $E21="W"), AND(H21&lt;400,$E21="M")),0,1),IF($D22="60-69",H21*0.025*IF(OR(AND(H21&lt;100, $E21="W"), AND(H21&lt;400,$E21="M")),0,1),IF($D22="70+",H21*0*IF(OR(AND(H21&lt;100, $E21="W"), AND(H21&lt;400,$E21="M")),0,1),H21*0.035*IF(OR(AND(H21&lt;100, $E21="W"), AND(H21&lt;400,$E21="M")),0,1)))),0)</f>
        <v>0</v>
      </c>
      <c r="I22" s="17">
        <f>IF(OR($E21="M",$E21="W"),IF($D22="u60",I21*0.035*IF(OR(AND(I21&lt;100, $E21="W"), AND(I21&lt;400,$E21="M")),0,1),IF($D22="60-69",I21*0.025*IF(OR(AND(I21&lt;100, $E21="W"), AND(I21&lt;400,$E21="M")),0,1),IF($D22="70+",I21*0*IF(OR(AND(I21&lt;100, $E21="W"), AND(I21&lt;400,$E21="M")),0,1),I21*0.035*IF(OR(AND(I21&lt;100, $E21="W"), AND(I21&lt;400,$E21="M")),0,1)))),0)</f>
        <v>0</v>
      </c>
      <c r="J22" s="17">
        <f>IF(OR($E21="M",$E21="W"),IF($D22="u60",J21*0.035*IF(OR(AND(J21&lt;100, $E21="W"), AND(J21&lt;400,$E21="M")),0,1),IF($D22="60-69",J21*0.025*IF(OR(AND(J21&lt;100, $E21="W"), AND(J21&lt;400,$E21="M")),0,1),IF($D22="70+",J21*0*IF(OR(AND(J21&lt;100, $E21="W"), AND(J21&lt;400,$E21="M")),0,1),J21*0.035*IF(OR(AND(J21&lt;100, $E21="W"), AND(J21&lt;400,$E21="M")),0,1)))),0)</f>
        <v>0</v>
      </c>
      <c r="K22" s="17">
        <f t="shared" si="0"/>
        <v>0</v>
      </c>
      <c r="L22" s="17"/>
      <c r="M22" s="62"/>
      <c r="N22" s="68"/>
      <c r="O22" s="69"/>
    </row>
    <row r="23" spans="1:15" ht="14.4" thickBot="1" x14ac:dyDescent="0.3">
      <c r="A23" s="18"/>
      <c r="B23" s="19"/>
      <c r="C23" s="20"/>
      <c r="D23" s="20"/>
      <c r="E23" s="36"/>
      <c r="F23" s="21">
        <f>IF(OR($E21="M",$E21="W"),IF($D22="u60",F21*IF(OR(AND(F21&lt;100, $E21="W"), AND(F21&lt;400,$E21="M")),0.07,0.035),IF($D22="60-69",F21*0.025*IF(OR(AND(F21&lt;100, $E21="W"), AND(F21&lt;400,$E21="M")),1,0),IF($D22="70+",F21*0,F21*IF(OR(AND(F21&lt;100, $E21="W"), AND(F21&lt;400,$E21="M")),0.07,0.035)))),0)</f>
        <v>0</v>
      </c>
      <c r="G23" s="21">
        <f>IF(OR($E21="M",$E21="W"),IF($D22="u60",G21*IF(OR(AND(G21&lt;100, $E21="W"), AND(G21&lt;400,$E21="M")),0.07,0.035),IF($D22="60-69",G21*0.025*IF(OR(AND(G21&lt;100, $E21="W"), AND(G21&lt;400,$E21="M")),1,0),IF($D22="70+",G21*0,G21*IF(OR(AND(G21&lt;100, $E21="W"), AND(G21&lt;400,$E21="M")),0.07,0.035)))),0)</f>
        <v>0</v>
      </c>
      <c r="H23" s="21">
        <f>IF(OR($E21="M",$E21="W"),IF($D22="u60",H21*IF(OR(AND(H21&lt;100, $E21="W"), AND(H21&lt;400,$E21="M")),0.07,0.035),IF($D22="60-69",H21*0.025*IF(OR(AND(H21&lt;100, $E21="W"), AND(H21&lt;400,$E21="M")),1,0),IF($D22="70+",H21*0,H21*IF(OR(AND(H21&lt;100, $E21="W"), AND(H21&lt;400,$E21="M")),0.07,0.035)))),0)</f>
        <v>0</v>
      </c>
      <c r="I23" s="21">
        <f>IF(OR($E21="M",$E21="W"),IF($D22="u60",I21*IF(OR(AND(I21&lt;100, $E21="W"), AND(I21&lt;400,$E21="M")),0.07,0.035),IF($D22="60-69",I21*0.025*IF(OR(AND(I21&lt;100, $E21="W"), AND(I21&lt;400,$E21="M")),1,0),IF($D22="70+",I21*0,I21*IF(OR(AND(I21&lt;100, $E21="W"), AND(I21&lt;400,$E21="M")),0.07,0.035)))),0)</f>
        <v>0</v>
      </c>
      <c r="J23" s="21">
        <f>IF(OR($E21="M",$E21="W"),IF($D22="u60",J21*IF(OR(AND(J21&lt;100, $E21="W"), AND(J21&lt;400,$E21="M")),0.07,0.035),IF($D22="60-69",J21*0.025*IF(OR(AND(J21&lt;100, $E21="W"), AND(J21&lt;400,$E21="M")),1,0),IF($D22="70+",J21*0,J21*IF(OR(AND(J21&lt;100, $E21="W"), AND(J21&lt;400,$E21="M")),0.07,0.035)))),0)</f>
        <v>0</v>
      </c>
      <c r="K23" s="21">
        <f t="shared" si="0"/>
        <v>0</v>
      </c>
      <c r="L23" s="21">
        <f>SUM(K22:K23)</f>
        <v>0</v>
      </c>
      <c r="M23" s="63"/>
      <c r="N23" s="70"/>
      <c r="O23" s="71"/>
    </row>
    <row r="24" spans="1:15" ht="14.4" thickTop="1" x14ac:dyDescent="0.25">
      <c r="A24" s="14"/>
      <c r="B24" s="15"/>
      <c r="C24" s="16"/>
      <c r="D24" s="16"/>
      <c r="E24" s="36" t="s">
        <v>21</v>
      </c>
      <c r="F24" s="37"/>
      <c r="G24" s="37"/>
      <c r="H24" s="37"/>
      <c r="I24" s="37"/>
      <c r="J24" s="37"/>
      <c r="K24" s="17">
        <f t="shared" si="0"/>
        <v>0</v>
      </c>
      <c r="L24" s="17">
        <f>IF(D25="70+",0,K24)</f>
        <v>0</v>
      </c>
      <c r="M24" s="61">
        <f>COUNTIF(F24:J24,"&gt;0")</f>
        <v>0</v>
      </c>
      <c r="N24" s="66"/>
      <c r="O24" s="67"/>
    </row>
    <row r="25" spans="1:15" ht="13.8" x14ac:dyDescent="0.25">
      <c r="A25" s="29"/>
      <c r="B25" s="30"/>
      <c r="C25" s="31"/>
      <c r="D25" s="31"/>
      <c r="E25" s="36"/>
      <c r="F25" s="17">
        <f>IF(OR($E24="M",$E24="W"),IF($D25="u60",F24*0.035*IF(OR(AND(F24&lt;100, $E24="W"), AND(F24&lt;400,$E24="M")),0,1),IF($D25="60-69",F24*0.025*IF(OR(AND(F24&lt;100, $E24="W"), AND(F24&lt;400,$E24="M")),0,1),IF($D25="70+",F24*0*IF(OR(AND(F24&lt;100, $E24="W"), AND(F24&lt;400,$E24="M")),0,1),F24*0.035*IF(OR(AND(F24&lt;100, $E24="W"), AND(F24&lt;400,$E24="M")),0,1)))),0)</f>
        <v>0</v>
      </c>
      <c r="G25" s="17">
        <f>IF(OR($E24="M",$E24="W"),IF($D25="u60",G24*0.035*IF(OR(AND(G24&lt;100, $E24="W"), AND(G24&lt;400,$E24="M")),0,1),IF($D25="60-69",G24*0.025*IF(OR(AND(G24&lt;100, $E24="W"), AND(G24&lt;400,$E24="M")),0,1),IF($D25="70+",G24*0*IF(OR(AND(G24&lt;100, $E24="W"), AND(G24&lt;400,$E24="M")),0,1),G24*0.035*IF(OR(AND(G24&lt;100, $E24="W"), AND(G24&lt;400,$E24="M")),0,1)))),0)</f>
        <v>0</v>
      </c>
      <c r="H25" s="17">
        <f>IF(OR($E24="M",$E24="W"),IF($D25="u60",H24*0.035*IF(OR(AND(H24&lt;100, $E24="W"), AND(H24&lt;400,$E24="M")),0,1),IF($D25="60-69",H24*0.025*IF(OR(AND(H24&lt;100, $E24="W"), AND(H24&lt;400,$E24="M")),0,1),IF($D25="70+",H24*0*IF(OR(AND(H24&lt;100, $E24="W"), AND(H24&lt;400,$E24="M")),0,1),H24*0.035*IF(OR(AND(H24&lt;100, $E24="W"), AND(H24&lt;400,$E24="M")),0,1)))),0)</f>
        <v>0</v>
      </c>
      <c r="I25" s="17">
        <f>IF(OR($E24="M",$E24="W"),IF($D25="u60",I24*0.035*IF(OR(AND(I24&lt;100, $E24="W"), AND(I24&lt;400,$E24="M")),0,1),IF($D25="60-69",I24*0.025*IF(OR(AND(I24&lt;100, $E24="W"), AND(I24&lt;400,$E24="M")),0,1),IF($D25="70+",I24*0*IF(OR(AND(I24&lt;100, $E24="W"), AND(I24&lt;400,$E24="M")),0,1),I24*0.035*IF(OR(AND(I24&lt;100, $E24="W"), AND(I24&lt;400,$E24="M")),0,1)))),0)</f>
        <v>0</v>
      </c>
      <c r="J25" s="17">
        <f>IF(OR($E24="M",$E24="W"),IF($D25="u60",J24*0.035*IF(OR(AND(J24&lt;100, $E24="W"), AND(J24&lt;400,$E24="M")),0,1),IF($D25="60-69",J24*0.025*IF(OR(AND(J24&lt;100, $E24="W"), AND(J24&lt;400,$E24="M")),0,1),IF($D25="70+",J24*0*IF(OR(AND(J24&lt;100, $E24="W"), AND(J24&lt;400,$E24="M")),0,1),J24*0.035*IF(OR(AND(J24&lt;100, $E24="W"), AND(J24&lt;400,$E24="M")),0,1)))),0)</f>
        <v>0</v>
      </c>
      <c r="K25" s="17">
        <f t="shared" si="0"/>
        <v>0</v>
      </c>
      <c r="L25" s="17"/>
      <c r="M25" s="62"/>
      <c r="N25" s="68"/>
      <c r="O25" s="69"/>
    </row>
    <row r="26" spans="1:15" ht="14.4" thickBot="1" x14ac:dyDescent="0.3">
      <c r="A26" s="18"/>
      <c r="B26" s="19"/>
      <c r="C26" s="20"/>
      <c r="D26" s="20"/>
      <c r="E26" s="36"/>
      <c r="F26" s="21">
        <f>IF(OR($E24="M",$E24="W"),IF($D25="u60",F24*IF(OR(AND(F24&lt;100, $E24="W"), AND(F24&lt;400,$E24="M")),0.07,0.035),IF($D25="60-69",F24*0.025*IF(OR(AND(F24&lt;100, $E24="W"), AND(F24&lt;400,$E24="M")),1,0),IF($D25="70+",F24*0,F24*IF(OR(AND(F24&lt;100, $E24="W"), AND(F24&lt;400,$E24="M")),0.07,0.035)))),0)</f>
        <v>0</v>
      </c>
      <c r="G26" s="21">
        <f>IF(OR($E24="M",$E24="W"),IF($D25="u60",G24*IF(OR(AND(G24&lt;100, $E24="W"), AND(G24&lt;400,$E24="M")),0.07,0.035),IF($D25="60-69",G24*0.025*IF(OR(AND(G24&lt;100, $E24="W"), AND(G24&lt;400,$E24="M")),1,0),IF($D25="70+",G24*0,G24*IF(OR(AND(G24&lt;100, $E24="W"), AND(G24&lt;400,$E24="M")),0.07,0.035)))),0)</f>
        <v>0</v>
      </c>
      <c r="H26" s="21">
        <f>IF(OR($E24="M",$E24="W"),IF($D25="u60",H24*IF(OR(AND(H24&lt;100, $E24="W"), AND(H24&lt;400,$E24="M")),0.07,0.035),IF($D25="60-69",H24*0.025*IF(OR(AND(H24&lt;100, $E24="W"), AND(H24&lt;400,$E24="M")),1,0),IF($D25="70+",H24*0,H24*IF(OR(AND(H24&lt;100, $E24="W"), AND(H24&lt;400,$E24="M")),0.07,0.035)))),0)</f>
        <v>0</v>
      </c>
      <c r="I26" s="21">
        <f>IF(OR($E24="M",$E24="W"),IF($D25="u60",I24*IF(OR(AND(I24&lt;100, $E24="W"), AND(I24&lt;400,$E24="M")),0.07,0.035),IF($D25="60-69",I24*0.025*IF(OR(AND(I24&lt;100, $E24="W"), AND(I24&lt;400,$E24="M")),1,0),IF($D25="70+",I24*0,I24*IF(OR(AND(I24&lt;100, $E24="W"), AND(I24&lt;400,$E24="M")),0.07,0.035)))),0)</f>
        <v>0</v>
      </c>
      <c r="J26" s="21">
        <f>IF(OR($E24="M",$E24="W"),IF($D25="u60",J24*IF(OR(AND(J24&lt;100, $E24="W"), AND(J24&lt;400,$E24="M")),0.07,0.035),IF($D25="60-69",J24*0.025*IF(OR(AND(J24&lt;100, $E24="W"), AND(J24&lt;400,$E24="M")),1,0),IF($D25="70+",J24*0,J24*IF(OR(AND(J24&lt;100, $E24="W"), AND(J24&lt;400,$E24="M")),0.07,0.035)))),0)</f>
        <v>0</v>
      </c>
      <c r="K26" s="21">
        <f t="shared" si="0"/>
        <v>0</v>
      </c>
      <c r="L26" s="21">
        <f>SUM(K25:K26)</f>
        <v>0</v>
      </c>
      <c r="M26" s="63"/>
      <c r="N26" s="70"/>
      <c r="O26" s="71"/>
    </row>
    <row r="27" spans="1:15" ht="14.4" thickTop="1" x14ac:dyDescent="0.25">
      <c r="A27" s="14"/>
      <c r="B27" s="15"/>
      <c r="C27" s="16"/>
      <c r="D27" s="16"/>
      <c r="E27" s="36" t="s">
        <v>21</v>
      </c>
      <c r="F27" s="37"/>
      <c r="G27" s="37"/>
      <c r="H27" s="37"/>
      <c r="I27" s="37"/>
      <c r="J27" s="37"/>
      <c r="K27" s="17">
        <f t="shared" si="0"/>
        <v>0</v>
      </c>
      <c r="L27" s="17">
        <f>IF(D28="70+",0,K27)</f>
        <v>0</v>
      </c>
      <c r="M27" s="61">
        <f>COUNTIF(F27:J27,"&gt;0")</f>
        <v>0</v>
      </c>
      <c r="N27" s="66"/>
      <c r="O27" s="67"/>
    </row>
    <row r="28" spans="1:15" ht="13.8" x14ac:dyDescent="0.25">
      <c r="A28" s="29"/>
      <c r="B28" s="30"/>
      <c r="C28" s="31"/>
      <c r="D28" s="31"/>
      <c r="E28" s="36"/>
      <c r="F28" s="17">
        <f>IF(OR($E27="M",$E27="W"),IF($D28="u60",F27*0.035*IF(OR(AND(F27&lt;100, $E27="W"), AND(F27&lt;400,$E27="M")),0,1),IF($D28="60-69",F27*0.025*IF(OR(AND(F27&lt;100, $E27="W"), AND(F27&lt;400,$E27="M")),0,1),IF($D28="70+",F27*0*IF(OR(AND(F27&lt;100, $E27="W"), AND(F27&lt;400,$E27="M")),0,1),F27*0.035*IF(OR(AND(F27&lt;100, $E27="W"), AND(F27&lt;400,$E27="M")),0,1)))),0)</f>
        <v>0</v>
      </c>
      <c r="G28" s="17">
        <f>IF(OR($E27="M",$E27="W"),IF($D28="u60",G27*0.035*IF(OR(AND(G27&lt;100, $E27="W"), AND(G27&lt;400,$E27="M")),0,1),IF($D28="60-69",G27*0.025*IF(OR(AND(G27&lt;100, $E27="W"), AND(G27&lt;400,$E27="M")),0,1),IF($D28="70+",G27*0*IF(OR(AND(G27&lt;100, $E27="W"), AND(G27&lt;400,$E27="M")),0,1),G27*0.035*IF(OR(AND(G27&lt;100, $E27="W"), AND(G27&lt;400,$E27="M")),0,1)))),0)</f>
        <v>0</v>
      </c>
      <c r="H28" s="17">
        <f>IF(OR($E27="M",$E27="W"),IF($D28="u60",H27*0.035*IF(OR(AND(H27&lt;100, $E27="W"), AND(H27&lt;400,$E27="M")),0,1),IF($D28="60-69",H27*0.025*IF(OR(AND(H27&lt;100, $E27="W"), AND(H27&lt;400,$E27="M")),0,1),IF($D28="70+",H27*0*IF(OR(AND(H27&lt;100, $E27="W"), AND(H27&lt;400,$E27="M")),0,1),H27*0.035*IF(OR(AND(H27&lt;100, $E27="W"), AND(H27&lt;400,$E27="M")),0,1)))),0)</f>
        <v>0</v>
      </c>
      <c r="I28" s="17">
        <f>IF(OR($E27="M",$E27="W"),IF($D28="u60",I27*0.035*IF(OR(AND(I27&lt;100, $E27="W"), AND(I27&lt;400,$E27="M")),0,1),IF($D28="60-69",I27*0.025*IF(OR(AND(I27&lt;100, $E27="W"), AND(I27&lt;400,$E27="M")),0,1),IF($D28="70+",I27*0*IF(OR(AND(I27&lt;100, $E27="W"), AND(I27&lt;400,$E27="M")),0,1),I27*0.035*IF(OR(AND(I27&lt;100, $E27="W"), AND(I27&lt;400,$E27="M")),0,1)))),0)</f>
        <v>0</v>
      </c>
      <c r="J28" s="17">
        <f>IF(OR($E27="M",$E27="W"),IF($D28="u60",J27*0.035*IF(OR(AND(J27&lt;100, $E27="W"), AND(J27&lt;400,$E27="M")),0,1),IF($D28="60-69",J27*0.025*IF(OR(AND(J27&lt;100, $E27="W"), AND(J27&lt;400,$E27="M")),0,1),IF($D28="70+",J27*0*IF(OR(AND(J27&lt;100, $E27="W"), AND(J27&lt;400,$E27="M")),0,1),J27*0.035*IF(OR(AND(J27&lt;100, $E27="W"), AND(J27&lt;400,$E27="M")),0,1)))),0)</f>
        <v>0</v>
      </c>
      <c r="K28" s="17">
        <f t="shared" si="0"/>
        <v>0</v>
      </c>
      <c r="L28" s="17"/>
      <c r="M28" s="62"/>
      <c r="N28" s="68"/>
      <c r="O28" s="69"/>
    </row>
    <row r="29" spans="1:15" ht="14.4" thickBot="1" x14ac:dyDescent="0.3">
      <c r="A29" s="18"/>
      <c r="B29" s="19"/>
      <c r="C29" s="20"/>
      <c r="D29" s="20"/>
      <c r="E29" s="36"/>
      <c r="F29" s="21">
        <f>IF(OR($E27="M",$E27="W"),IF($D28="u60",F27*IF(OR(AND(F27&lt;100, $E27="W"), AND(F27&lt;400,$E27="M")),0.07,0.035),IF($D28="60-69",F27*0.025*IF(OR(AND(F27&lt;100, $E27="W"), AND(F27&lt;400,$E27="M")),1,0),IF($D28="70+",F27*0,F27*IF(OR(AND(F27&lt;100, $E27="W"), AND(F27&lt;400,$E27="M")),0.07,0.035)))),0)</f>
        <v>0</v>
      </c>
      <c r="G29" s="21">
        <f>IF(OR($E27="M",$E27="W"),IF($D28="u60",G27*IF(OR(AND(G27&lt;100, $E27="W"), AND(G27&lt;400,$E27="M")),0.07,0.035),IF($D28="60-69",G27*0.025*IF(OR(AND(G27&lt;100, $E27="W"), AND(G27&lt;400,$E27="M")),1,0),IF($D28="70+",G27*0,G27*IF(OR(AND(G27&lt;100, $E27="W"), AND(G27&lt;400,$E27="M")),0.07,0.035)))),0)</f>
        <v>0</v>
      </c>
      <c r="H29" s="21">
        <f>IF(OR($E27="M",$E27="W"),IF($D28="u60",H27*IF(OR(AND(H27&lt;100, $E27="W"), AND(H27&lt;400,$E27="M")),0.07,0.035),IF($D28="60-69",H27*0.025*IF(OR(AND(H27&lt;100, $E27="W"), AND(H27&lt;400,$E27="M")),1,0),IF($D28="70+",H27*0,H27*IF(OR(AND(H27&lt;100, $E27="W"), AND(H27&lt;400,$E27="M")),0.07,0.035)))),0)</f>
        <v>0</v>
      </c>
      <c r="I29" s="21">
        <f>IF(OR($E27="M",$E27="W"),IF($D28="u60",I27*IF(OR(AND(I27&lt;100, $E27="W"), AND(I27&lt;400,$E27="M")),0.07,0.035),IF($D28="60-69",I27*0.025*IF(OR(AND(I27&lt;100, $E27="W"), AND(I27&lt;400,$E27="M")),1,0),IF($D28="70+",I27*0,I27*IF(OR(AND(I27&lt;100, $E27="W"), AND(I27&lt;400,$E27="M")),0.07,0.035)))),0)</f>
        <v>0</v>
      </c>
      <c r="J29" s="21">
        <f>IF(OR($E27="M",$E27="W"),IF($D28="u60",J27*IF(OR(AND(J27&lt;100, $E27="W"), AND(J27&lt;400,$E27="M")),0.07,0.035),IF($D28="60-69",J27*0.025*IF(OR(AND(J27&lt;100, $E27="W"), AND(J27&lt;400,$E27="M")),1,0),IF($D28="70+",J27*0,J27*IF(OR(AND(J27&lt;100, $E27="W"), AND(J27&lt;400,$E27="M")),0.07,0.035)))),0)</f>
        <v>0</v>
      </c>
      <c r="K29" s="21">
        <f t="shared" si="0"/>
        <v>0</v>
      </c>
      <c r="L29" s="21">
        <f>SUM(K28:K29)</f>
        <v>0</v>
      </c>
      <c r="M29" s="63"/>
      <c r="N29" s="70"/>
      <c r="O29" s="71"/>
    </row>
    <row r="30" spans="1:15" ht="14.4" thickTop="1" x14ac:dyDescent="0.25">
      <c r="A30" s="14"/>
      <c r="B30" s="15"/>
      <c r="C30" s="16"/>
      <c r="D30" s="16"/>
      <c r="E30" s="36" t="s">
        <v>21</v>
      </c>
      <c r="F30" s="37"/>
      <c r="G30" s="37"/>
      <c r="H30" s="37"/>
      <c r="I30" s="37"/>
      <c r="J30" s="37"/>
      <c r="K30" s="17">
        <f t="shared" si="0"/>
        <v>0</v>
      </c>
      <c r="L30" s="17">
        <f>IF(D31="70+",0,K30)</f>
        <v>0</v>
      </c>
      <c r="M30" s="61">
        <f>COUNTIF(F30:J30,"&gt;0")</f>
        <v>0</v>
      </c>
      <c r="N30" s="66"/>
      <c r="O30" s="67"/>
    </row>
    <row r="31" spans="1:15" ht="13.8" x14ac:dyDescent="0.25">
      <c r="A31" s="29"/>
      <c r="B31" s="30"/>
      <c r="C31" s="31"/>
      <c r="D31" s="31"/>
      <c r="E31" s="36"/>
      <c r="F31" s="17">
        <f>IF(OR($E30="M",$E30="W"),IF($D31="u60",F30*0.035*IF(OR(AND(F30&lt;100, $E30="W"), AND(F30&lt;400,$E30="M")),0,1),IF($D31="60-69",F30*0.025*IF(OR(AND(F30&lt;100, $E30="W"), AND(F30&lt;400,$E30="M")),0,1),IF($D31="70+",F30*0*IF(OR(AND(F30&lt;100, $E30="W"), AND(F30&lt;400,$E30="M")),0,1),F30*0.035*IF(OR(AND(F30&lt;100, $E30="W"), AND(F30&lt;400,$E30="M")),0,1)))),0)</f>
        <v>0</v>
      </c>
      <c r="G31" s="17">
        <f>IF(OR($E30="M",$E30="W"),IF($D31="u60",G30*0.035*IF(OR(AND(G30&lt;100, $E30="W"), AND(G30&lt;400,$E30="M")),0,1),IF($D31="60-69",G30*0.025*IF(OR(AND(G30&lt;100, $E30="W"), AND(G30&lt;400,$E30="M")),0,1),IF($D31="70+",G30*0*IF(OR(AND(G30&lt;100, $E30="W"), AND(G30&lt;400,$E30="M")),0,1),G30*0.035*IF(OR(AND(G30&lt;100, $E30="W"), AND(G30&lt;400,$E30="M")),0,1)))),0)</f>
        <v>0</v>
      </c>
      <c r="H31" s="17">
        <f>IF(OR($E30="M",$E30="W"),IF($D31="u60",H30*0.035*IF(OR(AND(H30&lt;100, $E30="W"), AND(H30&lt;400,$E30="M")),0,1),IF($D31="60-69",H30*0.025*IF(OR(AND(H30&lt;100, $E30="W"), AND(H30&lt;400,$E30="M")),0,1),IF($D31="70+",H30*0*IF(OR(AND(H30&lt;100, $E30="W"), AND(H30&lt;400,$E30="M")),0,1),H30*0.035*IF(OR(AND(H30&lt;100, $E30="W"), AND(H30&lt;400,$E30="M")),0,1)))),0)</f>
        <v>0</v>
      </c>
      <c r="I31" s="17">
        <f>IF(OR($E30="M",$E30="W"),IF($D31="u60",I30*0.035*IF(OR(AND(I30&lt;100, $E30="W"), AND(I30&lt;400,$E30="M")),0,1),IF($D31="60-69",I30*0.025*IF(OR(AND(I30&lt;100, $E30="W"), AND(I30&lt;400,$E30="M")),0,1),IF($D31="70+",I30*0*IF(OR(AND(I30&lt;100, $E30="W"), AND(I30&lt;400,$E30="M")),0,1),I30*0.035*IF(OR(AND(I30&lt;100, $E30="W"), AND(I30&lt;400,$E30="M")),0,1)))),0)</f>
        <v>0</v>
      </c>
      <c r="J31" s="17">
        <f>IF(OR($E30="M",$E30="W"),IF($D31="u60",J30*0.035*IF(OR(AND(J30&lt;100, $E30="W"), AND(J30&lt;400,$E30="M")),0,1),IF($D31="60-69",J30*0.025*IF(OR(AND(J30&lt;100, $E30="W"), AND(J30&lt;400,$E30="M")),0,1),IF($D31="70+",J30*0*IF(OR(AND(J30&lt;100, $E30="W"), AND(J30&lt;400,$E30="M")),0,1),J30*0.035*IF(OR(AND(J30&lt;100, $E30="W"), AND(J30&lt;400,$E30="M")),0,1)))),0)</f>
        <v>0</v>
      </c>
      <c r="K31" s="17">
        <f t="shared" si="0"/>
        <v>0</v>
      </c>
      <c r="L31" s="17"/>
      <c r="M31" s="62"/>
      <c r="N31" s="68"/>
      <c r="O31" s="69"/>
    </row>
    <row r="32" spans="1:15" ht="14.4" thickBot="1" x14ac:dyDescent="0.3">
      <c r="A32" s="18"/>
      <c r="B32" s="19"/>
      <c r="C32" s="20"/>
      <c r="D32" s="20"/>
      <c r="E32" s="36"/>
      <c r="F32" s="21">
        <f>IF(OR($E30="M",$E30="W"),IF($D31="u60",F30*IF(OR(AND(F30&lt;100, $E30="W"), AND(F30&lt;400,$E30="M")),0.07,0.035),IF($D31="60-69",F30*0.025*IF(OR(AND(F30&lt;100, $E30="W"), AND(F30&lt;400,$E30="M")),1,0),IF($D31="70+",F30*0,F30*IF(OR(AND(F30&lt;100, $E30="W"), AND(F30&lt;400,$E30="M")),0.07,0.035)))),0)</f>
        <v>0</v>
      </c>
      <c r="G32" s="21">
        <f>IF(OR($E30="M",$E30="W"),IF($D31="u60",G30*IF(OR(AND(G30&lt;100, $E30="W"), AND(G30&lt;400,$E30="M")),0.07,0.035),IF($D31="60-69",G30*0.025*IF(OR(AND(G30&lt;100, $E30="W"), AND(G30&lt;400,$E30="M")),1,0),IF($D31="70+",G30*0,G30*IF(OR(AND(G30&lt;100, $E30="W"), AND(G30&lt;400,$E30="M")),0.07,0.035)))),0)</f>
        <v>0</v>
      </c>
      <c r="H32" s="21">
        <f>IF(OR($E30="M",$E30="W"),IF($D31="u60",H30*IF(OR(AND(H30&lt;100, $E30="W"), AND(H30&lt;400,$E30="M")),0.07,0.035),IF($D31="60-69",H30*0.025*IF(OR(AND(H30&lt;100, $E30="W"), AND(H30&lt;400,$E30="M")),1,0),IF($D31="70+",H30*0,H30*IF(OR(AND(H30&lt;100, $E30="W"), AND(H30&lt;400,$E30="M")),0.07,0.035)))),0)</f>
        <v>0</v>
      </c>
      <c r="I32" s="21">
        <f>IF(OR($E30="M",$E30="W"),IF($D31="u60",I30*IF(OR(AND(I30&lt;100, $E30="W"), AND(I30&lt;400,$E30="M")),0.07,0.035),IF($D31="60-69",I30*0.025*IF(OR(AND(I30&lt;100, $E30="W"), AND(I30&lt;400,$E30="M")),1,0),IF($D31="70+",I30*0,I30*IF(OR(AND(I30&lt;100, $E30="W"), AND(I30&lt;400,$E30="M")),0.07,0.035)))),0)</f>
        <v>0</v>
      </c>
      <c r="J32" s="21">
        <f>IF(OR($E30="M",$E30="W"),IF($D31="u60",J30*IF(OR(AND(J30&lt;100, $E30="W"), AND(J30&lt;400,$E30="M")),0.07,0.035),IF($D31="60-69",J30*0.025*IF(OR(AND(J30&lt;100, $E30="W"), AND(J30&lt;400,$E30="M")),1,0),IF($D31="70+",J30*0,J30*IF(OR(AND(J30&lt;100, $E30="W"), AND(J30&lt;400,$E30="M")),0.07,0.035)))),0)</f>
        <v>0</v>
      </c>
      <c r="K32" s="21">
        <f t="shared" si="0"/>
        <v>0</v>
      </c>
      <c r="L32" s="21">
        <f>SUM(K31:K32)</f>
        <v>0</v>
      </c>
      <c r="M32" s="63"/>
      <c r="N32" s="70"/>
      <c r="O32" s="71"/>
    </row>
    <row r="33" spans="1:15" ht="14.4" thickTop="1" x14ac:dyDescent="0.25">
      <c r="A33" s="22"/>
      <c r="B33" s="22"/>
      <c r="C33" s="22"/>
      <c r="D33" s="22"/>
      <c r="E33" s="22"/>
      <c r="F33" s="22"/>
      <c r="G33" s="77" t="s">
        <v>13</v>
      </c>
      <c r="H33" s="77"/>
      <c r="I33" s="28" t="s">
        <v>18</v>
      </c>
      <c r="J33" s="58">
        <f>Page22!J33 + COUNTA(B10,B13,B16,B19,B22,B26,B25,B26,B28,B31)</f>
        <v>0</v>
      </c>
      <c r="K33" s="27">
        <f>Page22!K33 + K9+K12+K15+K18+K21+K24+K27+K30</f>
        <v>0</v>
      </c>
      <c r="L33" s="24">
        <f>SUM(L9,L12,L15,L18,L21,L24,L27,L30)</f>
        <v>0</v>
      </c>
      <c r="M33" s="22" t="s">
        <v>12</v>
      </c>
      <c r="N33" s="25"/>
    </row>
    <row r="34" spans="1:15" ht="13.8" x14ac:dyDescent="0.25">
      <c r="A34" s="22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3">
        <f>Page22!L34 +L11+L14+L17+L20+L23+L26+L29+L32</f>
        <v>0</v>
      </c>
      <c r="M34" s="22" t="s">
        <v>50</v>
      </c>
      <c r="N34" s="26"/>
    </row>
    <row r="35" spans="1:15" ht="13.8" x14ac:dyDescent="0.25">
      <c r="A35" s="22"/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</row>
    <row r="36" spans="1:15" ht="13.8" x14ac:dyDescent="0.25">
      <c r="A36" s="72" t="s">
        <v>65</v>
      </c>
      <c r="B36" s="72"/>
      <c r="C36" s="73"/>
      <c r="D36" s="73"/>
      <c r="E36" s="73"/>
      <c r="F36" s="73"/>
      <c r="G36" s="73"/>
      <c r="H36" s="54" t="s">
        <v>66</v>
      </c>
      <c r="I36" s="73"/>
      <c r="J36" s="73"/>
      <c r="K36" s="73"/>
      <c r="L36" s="73"/>
      <c r="M36" s="22"/>
      <c r="N36" s="22"/>
      <c r="O36" s="22"/>
    </row>
    <row r="37" spans="1:15" ht="13.8" x14ac:dyDescent="0.25">
      <c r="A37" s="22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</row>
  </sheetData>
  <sheetProtection algorithmName="SHA-512" hashValue="C/LIFTRHR7x3VvniLMtZ/MJYC85RABpb37LVPZ4C8bGjx84AAgPBn4WzRh4GuzpH7T2Nsjn4E2fn6/Z7RncCJA==" saltValue="664ySr2Nvq7rBDdZ0lYDwg==" spinCount="100000" sheet="1" objects="1" scenarios="1" selectLockedCells="1"/>
  <mergeCells count="35">
    <mergeCell ref="G1:I1"/>
    <mergeCell ref="AY1:AZ1"/>
    <mergeCell ref="G2:I2"/>
    <mergeCell ref="I4:K4"/>
    <mergeCell ref="C5:F5"/>
    <mergeCell ref="G5:H5"/>
    <mergeCell ref="N19:O19"/>
    <mergeCell ref="A6:O6"/>
    <mergeCell ref="N9:O9"/>
    <mergeCell ref="N10:O10"/>
    <mergeCell ref="N11:O11"/>
    <mergeCell ref="N12:O12"/>
    <mergeCell ref="N13:O13"/>
    <mergeCell ref="N14:O14"/>
    <mergeCell ref="N15:O15"/>
    <mergeCell ref="N16:O16"/>
    <mergeCell ref="N17:O17"/>
    <mergeCell ref="N18:O18"/>
    <mergeCell ref="N31:O31"/>
    <mergeCell ref="N20:O20"/>
    <mergeCell ref="N21:O21"/>
    <mergeCell ref="N22:O22"/>
    <mergeCell ref="N23:O23"/>
    <mergeCell ref="N24:O24"/>
    <mergeCell ref="N25:O25"/>
    <mergeCell ref="N26:O26"/>
    <mergeCell ref="N27:O27"/>
    <mergeCell ref="N28:O28"/>
    <mergeCell ref="N29:O29"/>
    <mergeCell ref="N30:O30"/>
    <mergeCell ref="N32:O32"/>
    <mergeCell ref="G33:H33"/>
    <mergeCell ref="A36:B36"/>
    <mergeCell ref="C36:G36"/>
    <mergeCell ref="I36:L36"/>
  </mergeCells>
  <dataValidations count="5">
    <dataValidation type="list" allowBlank="1" showInputMessage="1" showErrorMessage="1" errorTitle="Sex" error="Please enter M for male or F for female" promptTitle="Sex" sqref="C13 C31 C10 C16" xr:uid="{93138178-0BAF-42EE-A378-E28F9F4F368E}">
      <formula1>$P$1:$P$2</formula1>
    </dataValidation>
    <dataValidation type="list" allowBlank="1" showInputMessage="1" showErrorMessage="1" errorTitle="Sex" error="Please enter M for male of F for female" promptTitle="Sex" sqref="C19 C28 C22 C25" xr:uid="{31E2935B-052F-4312-A831-367E6C4395C5}">
      <formula1>$P$1:$P$2</formula1>
    </dataValidation>
    <dataValidation type="list" allowBlank="1" showInputMessage="1" showErrorMessage="1" sqref="E9 E12 E15 E18 E21 E24 E27 E30" xr:uid="{B00F9393-2477-4EBB-96D4-6B2A006061FA}">
      <formula1>$P$3:$P$4</formula1>
    </dataValidation>
    <dataValidation type="list" allowBlank="1" showInputMessage="1" showErrorMessage="1" errorTitle="Age Group" error="Please enter U60 if Employee is less than 60 years old. Or Enter B67 if he/she is between 60 and 70 years old. Or Enter 70+ if he/she is 70 years or over" promptTitle="Age Group" sqref="D10 D28 D25 D22 D19 D16 D13 D31" xr:uid="{63EA7759-EB9D-458F-ABFB-EDD266988724}">
      <formula1>$AY$2:$AY$4</formula1>
    </dataValidation>
    <dataValidation allowBlank="1" showInputMessage="1" showErrorMessage="1" errorTitle="Age Group" error="Please enter U60 if Employee is less than 60 years old. Or Enter B67 if he/she is between 60 and 70 years old. Or Enter 70+ if he/she is 70 years or over" promptTitle="Age Group" sqref="E10:E11 E13:E14 E16:E17 E19:E20 E22:E23 E25:E26 E28:E29 E31:E32" xr:uid="{39D360AD-2D3F-4688-8506-9308A598F1B2}"/>
  </dataValidations>
  <pageMargins left="0.5" right="0.5" top="0.25" bottom="0.25" header="0.5" footer="0.5"/>
  <pageSetup paperSize="5" scale="92" orientation="landscape" r:id="rId1"/>
  <headerFooter alignWithMargins="0">
    <oddFooter>&amp;L
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7281" r:id="rId4" name="Drop Down 1">
              <controlPr defaultSize="0" autoLine="0" autoPict="0">
                <anchor moveWithCells="1">
                  <from>
                    <xdr:col>8</xdr:col>
                    <xdr:colOff>937260</xdr:colOff>
                    <xdr:row>4</xdr:row>
                    <xdr:rowOff>7620</xdr:rowOff>
                  </from>
                  <to>
                    <xdr:col>10</xdr:col>
                    <xdr:colOff>220980</xdr:colOff>
                    <xdr:row>5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6A9631-2247-4726-A06C-F5AABF4585A4}">
  <sheetPr>
    <pageSetUpPr fitToPage="1"/>
  </sheetPr>
  <dimension ref="A1:BA37"/>
  <sheetViews>
    <sheetView zoomScale="86" zoomScaleNormal="86" workbookViewId="0">
      <selection activeCell="C36" sqref="C36:G36"/>
    </sheetView>
  </sheetViews>
  <sheetFormatPr defaultRowHeight="13.2" x14ac:dyDescent="0.25"/>
  <cols>
    <col min="1" max="1" width="14.5546875" customWidth="1"/>
    <col min="2" max="2" width="25.6640625" customWidth="1"/>
    <col min="3" max="3" width="4.33203125" customWidth="1"/>
    <col min="4" max="4" width="8.6640625" customWidth="1"/>
    <col min="5" max="5" width="3.6640625" customWidth="1"/>
    <col min="6" max="10" width="14.109375" customWidth="1"/>
    <col min="11" max="11" width="16.109375" bestFit="1" customWidth="1"/>
    <col min="12" max="12" width="19.5546875" customWidth="1"/>
    <col min="13" max="14" width="3.6640625" customWidth="1"/>
    <col min="15" max="15" width="16.88671875" customWidth="1"/>
    <col min="16" max="16" width="6.6640625" hidden="1" customWidth="1"/>
    <col min="49" max="49" width="15.6640625" bestFit="1" customWidth="1"/>
    <col min="50" max="50" width="14.88671875" bestFit="1" customWidth="1"/>
    <col min="51" max="51" width="8.88671875" customWidth="1"/>
    <col min="52" max="52" width="17.109375" bestFit="1" customWidth="1"/>
  </cols>
  <sheetData>
    <row r="1" spans="1:53" ht="15.6" x14ac:dyDescent="0.3">
      <c r="A1" s="1"/>
      <c r="B1" s="2"/>
      <c r="F1" s="2"/>
      <c r="G1" s="75" t="s">
        <v>0</v>
      </c>
      <c r="H1" s="75"/>
      <c r="I1" s="75"/>
      <c r="L1" s="4" t="s">
        <v>15</v>
      </c>
      <c r="M1" s="4"/>
      <c r="N1" s="4"/>
      <c r="O1" s="2"/>
      <c r="P1" s="40" t="s">
        <v>21</v>
      </c>
      <c r="AW1" s="45" t="s">
        <v>40</v>
      </c>
      <c r="AX1" s="45" t="s">
        <v>41</v>
      </c>
      <c r="AY1" s="74" t="s">
        <v>43</v>
      </c>
      <c r="AZ1" s="74"/>
      <c r="BA1" s="45" t="s">
        <v>59</v>
      </c>
    </row>
    <row r="2" spans="1:53" ht="15.6" x14ac:dyDescent="0.3">
      <c r="A2" s="2"/>
      <c r="B2" s="2"/>
      <c r="F2" s="2"/>
      <c r="G2" s="74" t="s">
        <v>1</v>
      </c>
      <c r="H2" s="74"/>
      <c r="I2" s="74"/>
      <c r="L2" s="32"/>
      <c r="M2" s="5"/>
      <c r="O2" s="3" t="s">
        <v>106</v>
      </c>
      <c r="P2" s="38" t="s">
        <v>20</v>
      </c>
      <c r="AW2" s="45" t="s">
        <v>14</v>
      </c>
      <c r="AX2" s="49">
        <f>EOMONTH(G5,-1)+1</f>
        <v>45839</v>
      </c>
      <c r="AY2" s="53" t="s">
        <v>47</v>
      </c>
      <c r="AZ2" s="45" t="s">
        <v>44</v>
      </c>
      <c r="BA2">
        <f>WEEKNUM(G5,12)-WEEKNUM(DATE(YEAR(G5),MONTH(G5),1),12)+1</f>
        <v>5</v>
      </c>
    </row>
    <row r="3" spans="1:53" ht="15.6" x14ac:dyDescent="0.3">
      <c r="A3" s="2"/>
      <c r="B3" s="2"/>
      <c r="F3" s="3" t="s">
        <v>6</v>
      </c>
      <c r="G3" s="33"/>
      <c r="H3" s="33"/>
      <c r="I3" s="34"/>
      <c r="J3" s="2"/>
      <c r="L3" s="2"/>
      <c r="M3" s="2"/>
      <c r="O3" s="2"/>
      <c r="P3" s="39" t="s">
        <v>22</v>
      </c>
      <c r="AW3" s="45" t="s">
        <v>35</v>
      </c>
      <c r="AY3" s="45" t="s">
        <v>62</v>
      </c>
      <c r="AZ3" s="45" t="s">
        <v>45</v>
      </c>
    </row>
    <row r="4" spans="1:53" ht="15" x14ac:dyDescent="0.25">
      <c r="A4" s="2"/>
      <c r="B4" s="2"/>
      <c r="F4" s="3" t="s">
        <v>2</v>
      </c>
      <c r="G4" s="35"/>
      <c r="H4" s="3" t="s">
        <v>3</v>
      </c>
      <c r="I4" s="80"/>
      <c r="J4" s="80"/>
      <c r="K4" s="80"/>
      <c r="L4" s="2"/>
      <c r="M4" s="2"/>
      <c r="N4" s="2"/>
      <c r="O4" s="2"/>
      <c r="P4" s="39" t="s">
        <v>21</v>
      </c>
      <c r="AW4" s="45" t="s">
        <v>36</v>
      </c>
      <c r="AY4" s="45" t="s">
        <v>48</v>
      </c>
      <c r="AZ4" s="45" t="s">
        <v>46</v>
      </c>
    </row>
    <row r="5" spans="1:53" ht="15.6" x14ac:dyDescent="0.3">
      <c r="A5" s="2"/>
      <c r="B5" s="2"/>
      <c r="C5" s="76" t="s">
        <v>4</v>
      </c>
      <c r="D5" s="76"/>
      <c r="E5" s="76"/>
      <c r="F5" s="76"/>
      <c r="G5" s="78">
        <v>45869</v>
      </c>
      <c r="H5" s="79"/>
      <c r="I5" s="55" t="s">
        <v>14</v>
      </c>
      <c r="J5" s="51">
        <v>7</v>
      </c>
      <c r="K5" s="50"/>
      <c r="L5" s="2"/>
      <c r="M5" s="2"/>
      <c r="N5" s="2"/>
      <c r="O5" s="2"/>
      <c r="R5" s="45"/>
      <c r="AW5" s="45" t="s">
        <v>37</v>
      </c>
    </row>
    <row r="6" spans="1:53" ht="18" customHeight="1" x14ac:dyDescent="0.25">
      <c r="A6" s="74" t="s">
        <v>5</v>
      </c>
      <c r="B6" s="74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AW6" s="45" t="s">
        <v>38</v>
      </c>
    </row>
    <row r="7" spans="1:53" ht="13.8" x14ac:dyDescent="0.25">
      <c r="A7" s="6"/>
      <c r="B7" s="6"/>
      <c r="C7" s="6"/>
      <c r="D7" s="52"/>
      <c r="E7" s="41" t="s">
        <v>22</v>
      </c>
      <c r="F7" s="7" t="s">
        <v>14</v>
      </c>
      <c r="G7" s="8" t="s">
        <v>14</v>
      </c>
      <c r="H7" s="8" t="s">
        <v>14</v>
      </c>
      <c r="I7" s="8" t="s">
        <v>14</v>
      </c>
      <c r="J7" s="9" t="s">
        <v>14</v>
      </c>
      <c r="K7" s="6" t="s">
        <v>16</v>
      </c>
      <c r="L7" s="10" t="s">
        <v>49</v>
      </c>
      <c r="M7" s="43" t="s">
        <v>19</v>
      </c>
      <c r="N7" s="60"/>
      <c r="O7" s="52"/>
      <c r="AW7" s="45" t="s">
        <v>39</v>
      </c>
    </row>
    <row r="8" spans="1:53" ht="14.4" thickBot="1" x14ac:dyDescent="0.3">
      <c r="A8" s="11" t="s">
        <v>7</v>
      </c>
      <c r="B8" s="12" t="s">
        <v>10</v>
      </c>
      <c r="C8" s="12" t="s">
        <v>8</v>
      </c>
      <c r="D8" s="12" t="s">
        <v>42</v>
      </c>
      <c r="E8" s="42" t="s">
        <v>21</v>
      </c>
      <c r="F8" s="46">
        <f>IF(WEEKDAY(AX2)&gt;J5-1,AX2+7-(WEEKDAY(AX2)-(J5-1)),IF(WEEKDAY(AX2)&lt;J5-1,AX2 + (J5-1) - WEEKDAY(AX2),AX2))</f>
        <v>45842</v>
      </c>
      <c r="G8" s="47">
        <f>F8+7</f>
        <v>45849</v>
      </c>
      <c r="H8" s="47">
        <f>G8+7</f>
        <v>45856</v>
      </c>
      <c r="I8" s="47">
        <f>H8+7</f>
        <v>45863</v>
      </c>
      <c r="J8" s="48" t="str">
        <f>IF(MONTH(I8+7)=MONTH(G5),I8+7,"")</f>
        <v/>
      </c>
      <c r="K8" s="12" t="s">
        <v>11</v>
      </c>
      <c r="L8" s="13" t="s">
        <v>17</v>
      </c>
      <c r="M8" s="44" t="s">
        <v>79</v>
      </c>
      <c r="N8" s="64" t="s">
        <v>9</v>
      </c>
      <c r="O8" s="59"/>
      <c r="AW8" s="45" t="s">
        <v>33</v>
      </c>
    </row>
    <row r="9" spans="1:53" ht="14.4" thickTop="1" x14ac:dyDescent="0.25">
      <c r="A9" s="14"/>
      <c r="B9" s="15"/>
      <c r="C9" s="16"/>
      <c r="D9" s="16"/>
      <c r="E9" s="36" t="s">
        <v>21</v>
      </c>
      <c r="F9" s="37"/>
      <c r="G9" s="37"/>
      <c r="H9" s="37"/>
      <c r="I9" s="37"/>
      <c r="J9" s="37"/>
      <c r="K9" s="17">
        <f t="shared" ref="K9:K32" si="0">SUM(F9:J9)</f>
        <v>0</v>
      </c>
      <c r="L9" s="17">
        <f>IF(D10="70+",0,K9)</f>
        <v>0</v>
      </c>
      <c r="M9" s="61">
        <f>COUNTIF(F9:J9,"&gt;0")</f>
        <v>0</v>
      </c>
      <c r="N9" s="66"/>
      <c r="O9" s="67"/>
      <c r="AW9" s="45" t="s">
        <v>34</v>
      </c>
    </row>
    <row r="10" spans="1:53" ht="13.8" x14ac:dyDescent="0.25">
      <c r="A10" s="29"/>
      <c r="B10" s="30"/>
      <c r="C10" s="31"/>
      <c r="D10" s="31"/>
      <c r="E10" s="36"/>
      <c r="F10" s="17">
        <f>IF(OR($E9="M",$E9="W"),IF($D10="u60",F9*0.035*IF(OR(AND(F9&lt;100, $E9="W"), AND(F9&lt;400,$E9="M")),0,1),IF($D10="60-69",F9*0.025*IF(OR(AND(F9&lt;100, $E9="W"), AND(F9&lt;400,$E9="M")),0,1),IF($D10="70+",F9*0*IF(OR(AND(F9&lt;100, $E9="W"), AND(F9&lt;400,$E9="M")),0,1),F9*0.035*IF(OR(AND(F9&lt;100, $E9="W"), AND(F9&lt;400,$E9="M")),0,1)))),0)</f>
        <v>0</v>
      </c>
      <c r="G10" s="17">
        <f>IF(OR($E9="M",$E9="W"),IF($D10="u60",G9*0.035*IF(OR(AND(G9&lt;100, $E9="W"), AND(G9&lt;400,$E9="M")),0,1),IF($D10="60-69",G9*0.025*IF(OR(AND(G9&lt;100, $E9="W"), AND(G9&lt;400,$E9="M")),0,1),IF($D10="70+",G9*0*IF(OR(AND(G9&lt;100, $E9="W"), AND(G9&lt;400,$E9="M")),0,1),G9*0.035*IF(OR(AND(G9&lt;100, $E9="W"), AND(G9&lt;400,$E9="M")),0,1)))),0)</f>
        <v>0</v>
      </c>
      <c r="H10" s="17">
        <f>IF(OR($E9="M",$E9="W"),IF($D10="u60",H9*0.035*IF(OR(AND(H9&lt;100, $E9="W"), AND(H9&lt;400,$E9="M")),0,1),IF($D10="60-69",H9*0.025*IF(OR(AND(H9&lt;100, $E9="W"), AND(H9&lt;400,$E9="M")),0,1),IF($D10="70+",H9*0*IF(OR(AND(H9&lt;100, $E9="W"), AND(H9&lt;400,$E9="M")),0,1),H9*0.035*IF(OR(AND(H9&lt;100, $E9="W"), AND(H9&lt;400,$E9="M")),0,1)))),0)</f>
        <v>0</v>
      </c>
      <c r="I10" s="17">
        <f>IF(OR($E9="M",$E9="W"),IF($D10="u60",I9*0.035*IF(OR(AND(I9&lt;100, $E9="W"), AND(I9&lt;400,$E9="M")),0,1),IF($D10="60-69",I9*0.025*IF(OR(AND(I9&lt;100, $E9="W"), AND(I9&lt;400,$E9="M")),0,1),IF($D10="70+",I9*0*IF(OR(AND(I9&lt;100, $E9="W"), AND(I9&lt;400,$E9="M")),0,1),I9*0.035*IF(OR(AND(I9&lt;100, $E9="W"), AND(I9&lt;400,$E9="M")),0,1)))),0)</f>
        <v>0</v>
      </c>
      <c r="J10" s="17">
        <f>IF(OR($E9="M",$E9="W"),IF($D10="u60",J9*0.035*IF(OR(AND(J9&lt;100, $E9="W"), AND(J9&lt;400,$E9="M")),0,1),IF($D10="60-69",J9*0.025*IF(OR(AND(J9&lt;100, $E9="W"), AND(J9&lt;400,$E9="M")),0,1),IF($D10="70+",J9*0*IF(OR(AND(J9&lt;100, $E9="W"), AND(J9&lt;400,$E9="M")),0,1),J9*0.035*IF(OR(AND(J9&lt;100, $E9="W"), AND(J9&lt;400,$E9="M")),0,1)))),0)</f>
        <v>0</v>
      </c>
      <c r="K10" s="17">
        <f t="shared" si="0"/>
        <v>0</v>
      </c>
      <c r="L10" s="17"/>
      <c r="M10" s="62"/>
      <c r="N10" s="68"/>
      <c r="O10" s="69"/>
      <c r="T10" s="45"/>
    </row>
    <row r="11" spans="1:53" ht="14.4" thickBot="1" x14ac:dyDescent="0.3">
      <c r="A11" s="18"/>
      <c r="B11" s="19"/>
      <c r="C11" s="20"/>
      <c r="D11" s="20"/>
      <c r="E11" s="36"/>
      <c r="F11" s="21">
        <f>IF(OR($E9="M",$E9="W"),IF($D10="u60",F9*IF(OR(AND(F9&lt;100, $E9="W"), AND(F9&lt;400,$E9="M")),0.07,0.035),IF($D10="60-69",F9*0.025*IF(OR(AND(F9&lt;100, $E9="W"), AND(F9&lt;400,$E9="M")),1,0),IF($D10="70+",F9*0,F9*IF(OR(AND(F9&lt;100, $E9="W"), AND(F9&lt;400,$E9="M")),0.07,0.035)))),0)</f>
        <v>0</v>
      </c>
      <c r="G11" s="21">
        <f>IF(OR($E9="M",$E9="W"),IF($D10="u60",G9*IF(OR(AND(G9&lt;100, $E9="W"), AND(G9&lt;400,$E9="M")),0.07,0.035),IF($D10="60-69",G9*0.025*IF(OR(AND(G9&lt;100, $E9="W"), AND(G9&lt;400,$E9="M")),1,0),IF($D10="70+",G9*0,G9*IF(OR(AND(G9&lt;100, $E9="W"), AND(G9&lt;400,$E9="M")),0.07,0.035)))),0)</f>
        <v>0</v>
      </c>
      <c r="H11" s="21">
        <f>IF(OR($E9="M",$E9="W"),IF($D10="u60",H9*IF(OR(AND(H9&lt;100, $E9="W"), AND(H9&lt;400,$E9="M")),0.07,0.035),IF($D10="60-69",H9*0.025*IF(OR(AND(H9&lt;100, $E9="W"), AND(H9&lt;400,$E9="M")),1,0),IF($D10="70+",H9*0,H9*IF(OR(AND(H9&lt;100, $E9="W"), AND(H9&lt;400,$E9="M")),0.07,0.035)))),0)</f>
        <v>0</v>
      </c>
      <c r="I11" s="21">
        <f>IF(OR($E9="M",$E9="W"),IF($D10="u60",I9*IF(OR(AND(I9&lt;100, $E9="W"), AND(I9&lt;400,$E9="M")),0.07,0.035),IF($D10="60-69",I9*0.025*IF(OR(AND(I9&lt;100, $E9="W"), AND(I9&lt;400,$E9="M")),1,0),IF($D10="70+",I9*0,I9*IF(OR(AND(I9&lt;100, $E9="W"), AND(I9&lt;400,$E9="M")),0.07,0.035)))),0)</f>
        <v>0</v>
      </c>
      <c r="J11" s="21">
        <f>IF(OR($E9="M",$E9="W"),IF($D10="u60",J9*IF(OR(AND(J9&lt;100, $E9="W"), AND(J9&lt;400,$E9="M")),0.07,0.035),IF($D10="60-69",J9*0.025*IF(OR(AND(J9&lt;100, $E9="W"), AND(J9&lt;400,$E9="M")),1,0),IF($D10="70+",J9*0,J9*IF(OR(AND(J9&lt;100, $E9="W"), AND(J9&lt;400,$E9="M")),0.07,0.035)))),0)</f>
        <v>0</v>
      </c>
      <c r="K11" s="21">
        <f t="shared" si="0"/>
        <v>0</v>
      </c>
      <c r="L11" s="21">
        <f>SUM(K10:K11)</f>
        <v>0</v>
      </c>
      <c r="M11" s="63"/>
      <c r="N11" s="70"/>
      <c r="O11" s="71"/>
    </row>
    <row r="12" spans="1:53" ht="14.4" thickTop="1" x14ac:dyDescent="0.25">
      <c r="A12" s="14"/>
      <c r="B12" s="15"/>
      <c r="C12" s="16"/>
      <c r="D12" s="16"/>
      <c r="E12" s="36" t="s">
        <v>21</v>
      </c>
      <c r="F12" s="37"/>
      <c r="G12" s="37"/>
      <c r="H12" s="37"/>
      <c r="I12" s="37"/>
      <c r="J12" s="37"/>
      <c r="K12" s="17">
        <f t="shared" si="0"/>
        <v>0</v>
      </c>
      <c r="L12" s="17">
        <f>IF(D13="70+",0,K12)</f>
        <v>0</v>
      </c>
      <c r="M12" s="61">
        <f>COUNTIF(F12:J12,"&gt;0")</f>
        <v>0</v>
      </c>
      <c r="N12" s="66"/>
      <c r="O12" s="67"/>
    </row>
    <row r="13" spans="1:53" ht="13.8" x14ac:dyDescent="0.25">
      <c r="A13" s="29"/>
      <c r="B13" s="30"/>
      <c r="C13" s="31"/>
      <c r="D13" s="31"/>
      <c r="E13" s="36"/>
      <c r="F13" s="17">
        <f>IF(OR($E12="M",$E12="W"),IF($D13="u60",F12*0.035*IF(OR(AND(F12&lt;100, $E12="W"), AND(F12&lt;400,$E12="M")),0,1),IF($D13="60-69",F12*0.025*IF(OR(AND(F12&lt;100, $E12="W"), AND(F12&lt;400,$E12="M")),0,1),IF($D13="70+",F12*0*IF(OR(AND(F12&lt;100, $E12="W"), AND(F12&lt;400,$E12="M")),0,1),F12*0.035*IF(OR(AND(F12&lt;100, $E12="W"), AND(F12&lt;400,$E12="M")),0,1)))),0)</f>
        <v>0</v>
      </c>
      <c r="G13" s="17">
        <f>IF(OR($E12="M",$E12="W"),IF($D13="u60",G12*0.035*IF(OR(AND(G12&lt;100, $E12="W"), AND(G12&lt;400,$E12="M")),0,1),IF($D13="60-69",G12*0.025*IF(OR(AND(G12&lt;100, $E12="W"), AND(G12&lt;400,$E12="M")),0,1),IF($D13="70+",G12*0*IF(OR(AND(G12&lt;100, $E12="W"), AND(G12&lt;400,$E12="M")),0,1),G12*0.035*IF(OR(AND(G12&lt;100, $E12="W"), AND(G12&lt;400,$E12="M")),0,1)))),0)</f>
        <v>0</v>
      </c>
      <c r="H13" s="17">
        <f>IF(OR($E12="M",$E12="W"),IF($D13="u60",H12*0.035*IF(OR(AND(H12&lt;100, $E12="W"), AND(H12&lt;400,$E12="M")),0,1),IF($D13="60-69",H12*0.025*IF(OR(AND(H12&lt;100, $E12="W"), AND(H12&lt;400,$E12="M")),0,1),IF($D13="70+",H12*0*IF(OR(AND(H12&lt;100, $E12="W"), AND(H12&lt;400,$E12="M")),0,1),H12*0.035*IF(OR(AND(H12&lt;100, $E12="W"), AND(H12&lt;400,$E12="M")),0,1)))),0)</f>
        <v>0</v>
      </c>
      <c r="I13" s="17">
        <f>IF(OR($E12="M",$E12="W"),IF($D13="u60",I12*0.035*IF(OR(AND(I12&lt;100, $E12="W"), AND(I12&lt;400,$E12="M")),0,1),IF($D13="60-69",I12*0.025*IF(OR(AND(I12&lt;100, $E12="W"), AND(I12&lt;400,$E12="M")),0,1),IF($D13="70+",I12*0*IF(OR(AND(I12&lt;100, $E12="W"), AND(I12&lt;400,$E12="M")),0,1),I12*0.035*IF(OR(AND(I12&lt;100, $E12="W"), AND(I12&lt;400,$E12="M")),0,1)))),0)</f>
        <v>0</v>
      </c>
      <c r="J13" s="17">
        <f>IF(OR($E12="M",$E12="W"),IF($D13="u60",J12*0.035*IF(OR(AND(J12&lt;100, $E12="W"), AND(J12&lt;400,$E12="M")),0,1),IF($D13="60-69",J12*0.025*IF(OR(AND(J12&lt;100, $E12="W"), AND(J12&lt;400,$E12="M")),0,1),IF($D13="70+",J12*0*IF(OR(AND(J12&lt;100, $E12="W"), AND(J12&lt;400,$E12="M")),0,1),J12*0.035*IF(OR(AND(J12&lt;100, $E12="W"), AND(J12&lt;400,$E12="M")),0,1)))),0)</f>
        <v>0</v>
      </c>
      <c r="K13" s="17">
        <f t="shared" si="0"/>
        <v>0</v>
      </c>
      <c r="L13" s="17"/>
      <c r="M13" s="62"/>
      <c r="N13" s="68"/>
      <c r="O13" s="69"/>
    </row>
    <row r="14" spans="1:53" ht="14.4" thickBot="1" x14ac:dyDescent="0.3">
      <c r="A14" s="18"/>
      <c r="B14" s="19"/>
      <c r="C14" s="20"/>
      <c r="D14" s="20"/>
      <c r="E14" s="36"/>
      <c r="F14" s="21">
        <f>IF(OR($E12="M",$E12="W"),IF($D13="u60",F12*IF(OR(AND(F12&lt;100, $E12="W"), AND(F12&lt;400,$E12="M")),0.07,0.035),IF($D13="60-69",F12*0.025*IF(OR(AND(F12&lt;100, $E12="W"), AND(F12&lt;400,$E12="M")),1,0),IF($D13="70+",F12*0,F12*IF(OR(AND(F12&lt;100, $E12="W"), AND(F12&lt;400,$E12="M")),0.07,0.035)))),0)</f>
        <v>0</v>
      </c>
      <c r="G14" s="21">
        <f>IF(OR($E12="M",$E12="W"),IF($D13="u60",G12*IF(OR(AND(G12&lt;100, $E12="W"), AND(G12&lt;400,$E12="M")),0.07,0.035),IF($D13="60-69",G12*0.025*IF(OR(AND(G12&lt;100, $E12="W"), AND(G12&lt;400,$E12="M")),1,0),IF($D13="70+",G12*0,G12*IF(OR(AND(G12&lt;100, $E12="W"), AND(G12&lt;400,$E12="M")),0.07,0.035)))),0)</f>
        <v>0</v>
      </c>
      <c r="H14" s="21">
        <f>IF(OR($E12="M",$E12="W"),IF($D13="u60",H12*IF(OR(AND(H12&lt;100, $E12="W"), AND(H12&lt;400,$E12="M")),0.07,0.035),IF($D13="60-69",H12*0.025*IF(OR(AND(H12&lt;100, $E12="W"), AND(H12&lt;400,$E12="M")),1,0),IF($D13="70+",H12*0,H12*IF(OR(AND(H12&lt;100, $E12="W"), AND(H12&lt;400,$E12="M")),0.07,0.035)))),0)</f>
        <v>0</v>
      </c>
      <c r="I14" s="21">
        <f>IF(OR($E12="M",$E12="W"),IF($D13="u60",I12*IF(OR(AND(I12&lt;100, $E12="W"), AND(I12&lt;400,$E12="M")),0.07,0.035),IF($D13="60-69",I12*0.025*IF(OR(AND(I12&lt;100, $E12="W"), AND(I12&lt;400,$E12="M")),1,0),IF($D13="70+",I12*0,I12*IF(OR(AND(I12&lt;100, $E12="W"), AND(I12&lt;400,$E12="M")),0.07,0.035)))),0)</f>
        <v>0</v>
      </c>
      <c r="J14" s="21">
        <f>IF(OR($E12="M",$E12="W"),IF($D13="u60",J12*IF(OR(AND(J12&lt;100, $E12="W"), AND(J12&lt;400,$E12="M")),0.07,0.035),IF($D13="60-69",J12*0.025*IF(OR(AND(J12&lt;100, $E12="W"), AND(J12&lt;400,$E12="M")),1,0),IF($D13="70+",J12*0,J12*IF(OR(AND(J12&lt;100, $E12="W"), AND(J12&lt;400,$E12="M")),0.07,0.035)))),0)</f>
        <v>0</v>
      </c>
      <c r="K14" s="21">
        <f t="shared" si="0"/>
        <v>0</v>
      </c>
      <c r="L14" s="21">
        <f>SUM(K13:K14)</f>
        <v>0</v>
      </c>
      <c r="M14" s="63"/>
      <c r="N14" s="70"/>
      <c r="O14" s="71"/>
    </row>
    <row r="15" spans="1:53" ht="14.4" thickTop="1" x14ac:dyDescent="0.25">
      <c r="A15" s="14"/>
      <c r="B15" s="15"/>
      <c r="C15" s="16"/>
      <c r="D15" s="16"/>
      <c r="E15" s="36" t="s">
        <v>21</v>
      </c>
      <c r="F15" s="37"/>
      <c r="G15" s="37"/>
      <c r="H15" s="37"/>
      <c r="I15" s="37"/>
      <c r="J15" s="37"/>
      <c r="K15" s="17">
        <f t="shared" si="0"/>
        <v>0</v>
      </c>
      <c r="L15" s="17">
        <f>IF(D16="70+",0,K15)</f>
        <v>0</v>
      </c>
      <c r="M15" s="61">
        <f>COUNTIF(F15:J15,"&gt;0")</f>
        <v>0</v>
      </c>
      <c r="N15" s="66"/>
      <c r="O15" s="67"/>
    </row>
    <row r="16" spans="1:53" ht="13.8" x14ac:dyDescent="0.25">
      <c r="A16" s="29"/>
      <c r="B16" s="30"/>
      <c r="C16" s="31"/>
      <c r="D16" s="31"/>
      <c r="E16" s="36"/>
      <c r="F16" s="17">
        <f>IF(OR($E15="M",$E15="W"),IF($D16="u60",F15*0.035*IF(OR(AND(F15&lt;100, $E15="W"), AND(F15&lt;400,$E15="M")),0,1),IF($D16="60-69",F15*0.025*IF(OR(AND(F15&lt;100, $E15="W"), AND(F15&lt;400,$E15="M")),0,1),IF($D16="70+",F15*0*IF(OR(AND(F15&lt;100, $E15="W"), AND(F15&lt;400,$E15="M")),0,1),F15*0.035*IF(OR(AND(F15&lt;100, $E15="W"), AND(F15&lt;400,$E15="M")),0,1)))),0)</f>
        <v>0</v>
      </c>
      <c r="G16" s="17">
        <f>IF(OR($E15="M",$E15="W"),IF($D16="u60",G15*0.035*IF(OR(AND(G15&lt;100, $E15="W"), AND(G15&lt;400,$E15="M")),0,1),IF($D16="60-69",G15*0.025*IF(OR(AND(G15&lt;100, $E15="W"), AND(G15&lt;400,$E15="M")),0,1),IF($D16="70+",G15*0*IF(OR(AND(G15&lt;100, $E15="W"), AND(G15&lt;400,$E15="M")),0,1),G15*0.035*IF(OR(AND(G15&lt;100, $E15="W"), AND(G15&lt;400,$E15="M")),0,1)))),0)</f>
        <v>0</v>
      </c>
      <c r="H16" s="17">
        <f>IF(OR($E15="M",$E15="W"),IF($D16="u60",H15*0.035*IF(OR(AND(H15&lt;100, $E15="W"), AND(H15&lt;400,$E15="M")),0,1),IF($D16="60-69",H15*0.025*IF(OR(AND(H15&lt;100, $E15="W"), AND(H15&lt;400,$E15="M")),0,1),IF($D16="70+",H15*0*IF(OR(AND(H15&lt;100, $E15="W"), AND(H15&lt;400,$E15="M")),0,1),H15*0.035*IF(OR(AND(H15&lt;100, $E15="W"), AND(H15&lt;400,$E15="M")),0,1)))),0)</f>
        <v>0</v>
      </c>
      <c r="I16" s="17">
        <f>IF(OR($E15="M",$E15="W"),IF($D16="u60",I15*0.035*IF(OR(AND(I15&lt;100, $E15="W"), AND(I15&lt;400,$E15="M")),0,1),IF($D16="60-69",I15*0.025*IF(OR(AND(I15&lt;100, $E15="W"), AND(I15&lt;400,$E15="M")),0,1),IF($D16="70+",I15*0*IF(OR(AND(I15&lt;100, $E15="W"), AND(I15&lt;400,$E15="M")),0,1),I15*0.035*IF(OR(AND(I15&lt;100, $E15="W"), AND(I15&lt;400,$E15="M")),0,1)))),0)</f>
        <v>0</v>
      </c>
      <c r="J16" s="17">
        <f>IF(OR($E15="M",$E15="W"),IF($D16="u60",J15*0.035*IF(OR(AND(J15&lt;100, $E15="W"), AND(J15&lt;400,$E15="M")),0,1),IF($D16="60-69",J15*0.025*IF(OR(AND(J15&lt;100, $E15="W"), AND(J15&lt;400,$E15="M")),0,1),IF($D16="70+",J15*0*IF(OR(AND(J15&lt;100, $E15="W"), AND(J15&lt;400,$E15="M")),0,1),J15*0.035*IF(OR(AND(J15&lt;100, $E15="W"), AND(J15&lt;400,$E15="M")),0,1)))),0)</f>
        <v>0</v>
      </c>
      <c r="K16" s="17">
        <f t="shared" si="0"/>
        <v>0</v>
      </c>
      <c r="L16" s="17"/>
      <c r="M16" s="62"/>
      <c r="N16" s="68"/>
      <c r="O16" s="69"/>
    </row>
    <row r="17" spans="1:15" ht="14.4" thickBot="1" x14ac:dyDescent="0.3">
      <c r="A17" s="18"/>
      <c r="B17" s="19"/>
      <c r="C17" s="20"/>
      <c r="D17" s="20"/>
      <c r="E17" s="36"/>
      <c r="F17" s="21">
        <f>IF(OR($E15="M",$E15="W"),IF($D16="u60",F15*IF(OR(AND(F15&lt;100, $E15="W"), AND(F15&lt;400,$E15="M")),0.07,0.035),IF($D16="60-69",F15*0.025*IF(OR(AND(F15&lt;100, $E15="W"), AND(F15&lt;400,$E15="M")),1,0),IF($D16="70+",F15*0,F15*IF(OR(AND(F15&lt;100, $E15="W"), AND(F15&lt;400,$E15="M")),0.07,0.035)))),0)</f>
        <v>0</v>
      </c>
      <c r="G17" s="21">
        <f>IF(OR($E15="M",$E15="W"),IF($D16="u60",G15*IF(OR(AND(G15&lt;100, $E15="W"), AND(G15&lt;400,$E15="M")),0.07,0.035),IF($D16="60-69",G15*0.025*IF(OR(AND(G15&lt;100, $E15="W"), AND(G15&lt;400,$E15="M")),1,0),IF($D16="70+",G15*0,G15*IF(OR(AND(G15&lt;100, $E15="W"), AND(G15&lt;400,$E15="M")),0.07,0.035)))),0)</f>
        <v>0</v>
      </c>
      <c r="H17" s="21">
        <f>IF(OR($E15="M",$E15="W"),IF($D16="u60",H15*IF(OR(AND(H15&lt;100, $E15="W"), AND(H15&lt;400,$E15="M")),0.07,0.035),IF($D16="60-69",H15*0.025*IF(OR(AND(H15&lt;100, $E15="W"), AND(H15&lt;400,$E15="M")),1,0),IF($D16="70+",H15*0,H15*IF(OR(AND(H15&lt;100, $E15="W"), AND(H15&lt;400,$E15="M")),0.07,0.035)))),0)</f>
        <v>0</v>
      </c>
      <c r="I17" s="21">
        <f>IF(OR($E15="M",$E15="W"),IF($D16="u60",I15*IF(OR(AND(I15&lt;100, $E15="W"), AND(I15&lt;400,$E15="M")),0.07,0.035),IF($D16="60-69",I15*0.025*IF(OR(AND(I15&lt;100, $E15="W"), AND(I15&lt;400,$E15="M")),1,0),IF($D16="70+",I15*0,I15*IF(OR(AND(I15&lt;100, $E15="W"), AND(I15&lt;400,$E15="M")),0.07,0.035)))),0)</f>
        <v>0</v>
      </c>
      <c r="J17" s="21">
        <f>IF(OR($E15="M",$E15="W"),IF($D16="u60",J15*IF(OR(AND(J15&lt;100, $E15="W"), AND(J15&lt;400,$E15="M")),0.07,0.035),IF($D16="60-69",J15*0.025*IF(OR(AND(J15&lt;100, $E15="W"), AND(J15&lt;400,$E15="M")),1,0),IF($D16="70+",J15*0,J15*IF(OR(AND(J15&lt;100, $E15="W"), AND(J15&lt;400,$E15="M")),0.07,0.035)))),0)</f>
        <v>0</v>
      </c>
      <c r="K17" s="21">
        <f t="shared" si="0"/>
        <v>0</v>
      </c>
      <c r="L17" s="21">
        <f>SUM(K16:K17)</f>
        <v>0</v>
      </c>
      <c r="M17" s="63"/>
      <c r="N17" s="70"/>
      <c r="O17" s="71"/>
    </row>
    <row r="18" spans="1:15" ht="14.4" thickTop="1" x14ac:dyDescent="0.25">
      <c r="A18" s="14"/>
      <c r="B18" s="15"/>
      <c r="C18" s="16"/>
      <c r="D18" s="16"/>
      <c r="E18" s="36" t="s">
        <v>21</v>
      </c>
      <c r="F18" s="37"/>
      <c r="G18" s="37"/>
      <c r="H18" s="37"/>
      <c r="I18" s="37"/>
      <c r="J18" s="37"/>
      <c r="K18" s="17">
        <f t="shared" si="0"/>
        <v>0</v>
      </c>
      <c r="L18" s="17">
        <f>IF(D19="70+",0,K18)</f>
        <v>0</v>
      </c>
      <c r="M18" s="61">
        <f>COUNTIF(F18:J18,"&gt;0")</f>
        <v>0</v>
      </c>
      <c r="N18" s="66"/>
      <c r="O18" s="67"/>
    </row>
    <row r="19" spans="1:15" ht="13.8" x14ac:dyDescent="0.25">
      <c r="A19" s="29"/>
      <c r="B19" s="30"/>
      <c r="C19" s="31"/>
      <c r="D19" s="31"/>
      <c r="E19" s="36"/>
      <c r="F19" s="17">
        <f>IF(OR($E18="M",$E18="W"),IF($D19="u60",F18*0.035*IF(OR(AND(F18&lt;100, $E18="W"), AND(F18&lt;400,$E18="M")),0,1),IF($D19="60-69",F18*0.025*IF(OR(AND(F18&lt;100, $E18="W"), AND(F18&lt;400,$E18="M")),0,1),IF($D19="70+",F18*0*IF(OR(AND(F18&lt;100, $E18="W"), AND(F18&lt;400,$E18="M")),0,1),F18*0.035*IF(OR(AND(F18&lt;100, $E18="W"), AND(F18&lt;400,$E18="M")),0,1)))),0)</f>
        <v>0</v>
      </c>
      <c r="G19" s="17">
        <f>IF(OR($E18="M",$E18="W"),IF($D19="u60",G18*0.035*IF(OR(AND(G18&lt;100, $E18="W"), AND(G18&lt;400,$E18="M")),0,1),IF($D19="60-69",G18*0.025*IF(OR(AND(G18&lt;100, $E18="W"), AND(G18&lt;400,$E18="M")),0,1),IF($D19="70+",G18*0*IF(OR(AND(G18&lt;100, $E18="W"), AND(G18&lt;400,$E18="M")),0,1),G18*0.035*IF(OR(AND(G18&lt;100, $E18="W"), AND(G18&lt;400,$E18="M")),0,1)))),0)</f>
        <v>0</v>
      </c>
      <c r="H19" s="17">
        <f>IF(OR($E18="M",$E18="W"),IF($D19="u60",H18*0.035*IF(OR(AND(H18&lt;100, $E18="W"), AND(H18&lt;400,$E18="M")),0,1),IF($D19="60-69",H18*0.025*IF(OR(AND(H18&lt;100, $E18="W"), AND(H18&lt;400,$E18="M")),0,1),IF($D19="70+",H18*0*IF(OR(AND(H18&lt;100, $E18="W"), AND(H18&lt;400,$E18="M")),0,1),H18*0.035*IF(OR(AND(H18&lt;100, $E18="W"), AND(H18&lt;400,$E18="M")),0,1)))),0)</f>
        <v>0</v>
      </c>
      <c r="I19" s="17">
        <f>IF(OR($E18="M",$E18="W"),IF($D19="u60",I18*0.035*IF(OR(AND(I18&lt;100, $E18="W"), AND(I18&lt;400,$E18="M")),0,1),IF($D19="60-69",I18*0.025*IF(OR(AND(I18&lt;100, $E18="W"), AND(I18&lt;400,$E18="M")),0,1),IF($D19="70+",I18*0*IF(OR(AND(I18&lt;100, $E18="W"), AND(I18&lt;400,$E18="M")),0,1),I18*0.035*IF(OR(AND(I18&lt;100, $E18="W"), AND(I18&lt;400,$E18="M")),0,1)))),0)</f>
        <v>0</v>
      </c>
      <c r="J19" s="17">
        <f>IF(OR($E18="M",$E18="W"),IF($D19="u60",J18*0.035*IF(OR(AND(J18&lt;100, $E18="W"), AND(J18&lt;400,$E18="M")),0,1),IF($D19="60-69",J18*0.025*IF(OR(AND(J18&lt;100, $E18="W"), AND(J18&lt;400,$E18="M")),0,1),IF($D19="70+",J18*0*IF(OR(AND(J18&lt;100, $E18="W"), AND(J18&lt;400,$E18="M")),0,1),J18*0.035*IF(OR(AND(J18&lt;100, $E18="W"), AND(J18&lt;400,$E18="M")),0,1)))),0)</f>
        <v>0</v>
      </c>
      <c r="K19" s="17">
        <f t="shared" si="0"/>
        <v>0</v>
      </c>
      <c r="L19" s="17"/>
      <c r="M19" s="62"/>
      <c r="N19" s="68"/>
      <c r="O19" s="69"/>
    </row>
    <row r="20" spans="1:15" ht="14.4" thickBot="1" x14ac:dyDescent="0.3">
      <c r="A20" s="18"/>
      <c r="B20" s="19"/>
      <c r="C20" s="20"/>
      <c r="D20" s="20"/>
      <c r="E20" s="36"/>
      <c r="F20" s="21">
        <f>IF(OR($E18="M",$E18="W"),IF($D19="u60",F18*IF(OR(AND(F18&lt;100, $E18="W"), AND(F18&lt;400,$E18="M")),0.07,0.035),IF($D19="60-69",F18*0.025*IF(OR(AND(F18&lt;100, $E18="W"), AND(F18&lt;400,$E18="M")),1,0),IF($D19="70+",F18*0,F18*IF(OR(AND(F18&lt;100, $E18="W"), AND(F18&lt;400,$E18="M")),0.07,0.035)))),0)</f>
        <v>0</v>
      </c>
      <c r="G20" s="21">
        <f>IF(OR($E18="M",$E18="W"),IF($D19="u60",G18*IF(OR(AND(G18&lt;100, $E18="W"), AND(G18&lt;400,$E18="M")),0.07,0.035),IF($D19="60-69",G18*0.025*IF(OR(AND(G18&lt;100, $E18="W"), AND(G18&lt;400,$E18="M")),1,0),IF($D19="70+",G18*0,G18*IF(OR(AND(G18&lt;100, $E18="W"), AND(G18&lt;400,$E18="M")),0.07,0.035)))),0)</f>
        <v>0</v>
      </c>
      <c r="H20" s="21">
        <f>IF(OR($E18="M",$E18="W"),IF($D19="u60",H18*IF(OR(AND(H18&lt;100, $E18="W"), AND(H18&lt;400,$E18="M")),0.07,0.035),IF($D19="60-69",H18*0.025*IF(OR(AND(H18&lt;100, $E18="W"), AND(H18&lt;400,$E18="M")),1,0),IF($D19="70+",H18*0,H18*IF(OR(AND(H18&lt;100, $E18="W"), AND(H18&lt;400,$E18="M")),0.07,0.035)))),0)</f>
        <v>0</v>
      </c>
      <c r="I20" s="21">
        <f>IF(OR($E18="M",$E18="W"),IF($D19="u60",I18*IF(OR(AND(I18&lt;100, $E18="W"), AND(I18&lt;400,$E18="M")),0.07,0.035),IF($D19="60-69",I18*0.025*IF(OR(AND(I18&lt;100, $E18="W"), AND(I18&lt;400,$E18="M")),1,0),IF($D19="70+",I18*0,I18*IF(OR(AND(I18&lt;100, $E18="W"), AND(I18&lt;400,$E18="M")),0.07,0.035)))),0)</f>
        <v>0</v>
      </c>
      <c r="J20" s="21">
        <f>IF(OR($E18="M",$E18="W"),IF($D19="u60",J18*IF(OR(AND(J18&lt;100, $E18="W"), AND(J18&lt;400,$E18="M")),0.07,0.035),IF($D19="60-69",J18*0.025*IF(OR(AND(J18&lt;100, $E18="W"), AND(J18&lt;400,$E18="M")),1,0),IF($D19="70+",J18*0,J18*IF(OR(AND(J18&lt;100, $E18="W"), AND(J18&lt;400,$E18="M")),0.07,0.035)))),0)</f>
        <v>0</v>
      </c>
      <c r="K20" s="21">
        <f t="shared" si="0"/>
        <v>0</v>
      </c>
      <c r="L20" s="21">
        <f>SUM(K19:K20)</f>
        <v>0</v>
      </c>
      <c r="M20" s="63"/>
      <c r="N20" s="70"/>
      <c r="O20" s="71"/>
    </row>
    <row r="21" spans="1:15" ht="14.4" thickTop="1" x14ac:dyDescent="0.25">
      <c r="A21" s="14"/>
      <c r="B21" s="15"/>
      <c r="C21" s="16"/>
      <c r="D21" s="16"/>
      <c r="E21" s="36" t="s">
        <v>21</v>
      </c>
      <c r="F21" s="37"/>
      <c r="G21" s="37"/>
      <c r="H21" s="37"/>
      <c r="I21" s="37"/>
      <c r="J21" s="37"/>
      <c r="K21" s="17">
        <f t="shared" si="0"/>
        <v>0</v>
      </c>
      <c r="L21" s="17">
        <f>IF(D22="70+",0,K21)</f>
        <v>0</v>
      </c>
      <c r="M21" s="61">
        <f>COUNTIF(F21:J21,"&gt;0")</f>
        <v>0</v>
      </c>
      <c r="N21" s="66"/>
      <c r="O21" s="67"/>
    </row>
    <row r="22" spans="1:15" ht="13.8" x14ac:dyDescent="0.25">
      <c r="A22" s="29"/>
      <c r="B22" s="30"/>
      <c r="C22" s="31"/>
      <c r="D22" s="31"/>
      <c r="E22" s="36"/>
      <c r="F22" s="17">
        <f>IF(OR($E21="M",$E21="W"),IF($D22="u60",F21*0.035*IF(OR(AND(F21&lt;100, $E21="W"), AND(F21&lt;400,$E21="M")),0,1),IF($D22="60-69",F21*0.025*IF(OR(AND(F21&lt;100, $E21="W"), AND(F21&lt;400,$E21="M")),0,1),IF($D22="70+",F21*0*IF(OR(AND(F21&lt;100, $E21="W"), AND(F21&lt;400,$E21="M")),0,1),F21*0.035*IF(OR(AND(F21&lt;100, $E21="W"), AND(F21&lt;400,$E21="M")),0,1)))),0)</f>
        <v>0</v>
      </c>
      <c r="G22" s="17">
        <f>IF(OR($E21="M",$E21="W"),IF($D22="u60",G21*0.035*IF(OR(AND(G21&lt;100, $E21="W"), AND(G21&lt;400,$E21="M")),0,1),IF($D22="60-69",G21*0.025*IF(OR(AND(G21&lt;100, $E21="W"), AND(G21&lt;400,$E21="M")),0,1),IF($D22="70+",G21*0*IF(OR(AND(G21&lt;100, $E21="W"), AND(G21&lt;400,$E21="M")),0,1),G21*0.035*IF(OR(AND(G21&lt;100, $E21="W"), AND(G21&lt;400,$E21="M")),0,1)))),0)</f>
        <v>0</v>
      </c>
      <c r="H22" s="17">
        <f>IF(OR($E21="M",$E21="W"),IF($D22="u60",H21*0.035*IF(OR(AND(H21&lt;100, $E21="W"), AND(H21&lt;400,$E21="M")),0,1),IF($D22="60-69",H21*0.025*IF(OR(AND(H21&lt;100, $E21="W"), AND(H21&lt;400,$E21="M")),0,1),IF($D22="70+",H21*0*IF(OR(AND(H21&lt;100, $E21="W"), AND(H21&lt;400,$E21="M")),0,1),H21*0.035*IF(OR(AND(H21&lt;100, $E21="W"), AND(H21&lt;400,$E21="M")),0,1)))),0)</f>
        <v>0</v>
      </c>
      <c r="I22" s="17">
        <f>IF(OR($E21="M",$E21="W"),IF($D22="u60",I21*0.035*IF(OR(AND(I21&lt;100, $E21="W"), AND(I21&lt;400,$E21="M")),0,1),IF($D22="60-69",I21*0.025*IF(OR(AND(I21&lt;100, $E21="W"), AND(I21&lt;400,$E21="M")),0,1),IF($D22="70+",I21*0*IF(OR(AND(I21&lt;100, $E21="W"), AND(I21&lt;400,$E21="M")),0,1),I21*0.035*IF(OR(AND(I21&lt;100, $E21="W"), AND(I21&lt;400,$E21="M")),0,1)))),0)</f>
        <v>0</v>
      </c>
      <c r="J22" s="17">
        <f>IF(OR($E21="M",$E21="W"),IF($D22="u60",J21*0.035*IF(OR(AND(J21&lt;100, $E21="W"), AND(J21&lt;400,$E21="M")),0,1),IF($D22="60-69",J21*0.025*IF(OR(AND(J21&lt;100, $E21="W"), AND(J21&lt;400,$E21="M")),0,1),IF($D22="70+",J21*0*IF(OR(AND(J21&lt;100, $E21="W"), AND(J21&lt;400,$E21="M")),0,1),J21*0.035*IF(OR(AND(J21&lt;100, $E21="W"), AND(J21&lt;400,$E21="M")),0,1)))),0)</f>
        <v>0</v>
      </c>
      <c r="K22" s="17">
        <f t="shared" si="0"/>
        <v>0</v>
      </c>
      <c r="L22" s="17"/>
      <c r="M22" s="62"/>
      <c r="N22" s="68"/>
      <c r="O22" s="69"/>
    </row>
    <row r="23" spans="1:15" ht="14.4" thickBot="1" x14ac:dyDescent="0.3">
      <c r="A23" s="18"/>
      <c r="B23" s="19"/>
      <c r="C23" s="20"/>
      <c r="D23" s="20"/>
      <c r="E23" s="36"/>
      <c r="F23" s="21">
        <f>IF(OR($E21="M",$E21="W"),IF($D22="u60",F21*IF(OR(AND(F21&lt;100, $E21="W"), AND(F21&lt;400,$E21="M")),0.07,0.035),IF($D22="60-69",F21*0.025*IF(OR(AND(F21&lt;100, $E21="W"), AND(F21&lt;400,$E21="M")),1,0),IF($D22="70+",F21*0,F21*IF(OR(AND(F21&lt;100, $E21="W"), AND(F21&lt;400,$E21="M")),0.07,0.035)))),0)</f>
        <v>0</v>
      </c>
      <c r="G23" s="21">
        <f>IF(OR($E21="M",$E21="W"),IF($D22="u60",G21*IF(OR(AND(G21&lt;100, $E21="W"), AND(G21&lt;400,$E21="M")),0.07,0.035),IF($D22="60-69",G21*0.025*IF(OR(AND(G21&lt;100, $E21="W"), AND(G21&lt;400,$E21="M")),1,0),IF($D22="70+",G21*0,G21*IF(OR(AND(G21&lt;100, $E21="W"), AND(G21&lt;400,$E21="M")),0.07,0.035)))),0)</f>
        <v>0</v>
      </c>
      <c r="H23" s="21">
        <f>IF(OR($E21="M",$E21="W"),IF($D22="u60",H21*IF(OR(AND(H21&lt;100, $E21="W"), AND(H21&lt;400,$E21="M")),0.07,0.035),IF($D22="60-69",H21*0.025*IF(OR(AND(H21&lt;100, $E21="W"), AND(H21&lt;400,$E21="M")),1,0),IF($D22="70+",H21*0,H21*IF(OR(AND(H21&lt;100, $E21="W"), AND(H21&lt;400,$E21="M")),0.07,0.035)))),0)</f>
        <v>0</v>
      </c>
      <c r="I23" s="21">
        <f>IF(OR($E21="M",$E21="W"),IF($D22="u60",I21*IF(OR(AND(I21&lt;100, $E21="W"), AND(I21&lt;400,$E21="M")),0.07,0.035),IF($D22="60-69",I21*0.025*IF(OR(AND(I21&lt;100, $E21="W"), AND(I21&lt;400,$E21="M")),1,0),IF($D22="70+",I21*0,I21*IF(OR(AND(I21&lt;100, $E21="W"), AND(I21&lt;400,$E21="M")),0.07,0.035)))),0)</f>
        <v>0</v>
      </c>
      <c r="J23" s="21">
        <f>IF(OR($E21="M",$E21="W"),IF($D22="u60",J21*IF(OR(AND(J21&lt;100, $E21="W"), AND(J21&lt;400,$E21="M")),0.07,0.035),IF($D22="60-69",J21*0.025*IF(OR(AND(J21&lt;100, $E21="W"), AND(J21&lt;400,$E21="M")),1,0),IF($D22="70+",J21*0,J21*IF(OR(AND(J21&lt;100, $E21="W"), AND(J21&lt;400,$E21="M")),0.07,0.035)))),0)</f>
        <v>0</v>
      </c>
      <c r="K23" s="21">
        <f t="shared" si="0"/>
        <v>0</v>
      </c>
      <c r="L23" s="21">
        <f>SUM(K22:K23)</f>
        <v>0</v>
      </c>
      <c r="M23" s="63"/>
      <c r="N23" s="70"/>
      <c r="O23" s="71"/>
    </row>
    <row r="24" spans="1:15" ht="14.4" thickTop="1" x14ac:dyDescent="0.25">
      <c r="A24" s="14"/>
      <c r="B24" s="15"/>
      <c r="C24" s="16"/>
      <c r="D24" s="16"/>
      <c r="E24" s="36" t="s">
        <v>21</v>
      </c>
      <c r="F24" s="37"/>
      <c r="G24" s="37"/>
      <c r="H24" s="37"/>
      <c r="I24" s="37"/>
      <c r="J24" s="37"/>
      <c r="K24" s="17">
        <f t="shared" si="0"/>
        <v>0</v>
      </c>
      <c r="L24" s="17">
        <f>IF(D25="70+",0,K24)</f>
        <v>0</v>
      </c>
      <c r="M24" s="61">
        <f>COUNTIF(F24:J24,"&gt;0")</f>
        <v>0</v>
      </c>
      <c r="N24" s="66"/>
      <c r="O24" s="67"/>
    </row>
    <row r="25" spans="1:15" ht="13.8" x14ac:dyDescent="0.25">
      <c r="A25" s="29"/>
      <c r="B25" s="30"/>
      <c r="C25" s="31"/>
      <c r="D25" s="31"/>
      <c r="E25" s="36"/>
      <c r="F25" s="17">
        <f>IF(OR($E24="M",$E24="W"),IF($D25="u60",F24*0.035*IF(OR(AND(F24&lt;100, $E24="W"), AND(F24&lt;400,$E24="M")),0,1),IF($D25="60-69",F24*0.025*IF(OR(AND(F24&lt;100, $E24="W"), AND(F24&lt;400,$E24="M")),0,1),IF($D25="70+",F24*0*IF(OR(AND(F24&lt;100, $E24="W"), AND(F24&lt;400,$E24="M")),0,1),F24*0.035*IF(OR(AND(F24&lt;100, $E24="W"), AND(F24&lt;400,$E24="M")),0,1)))),0)</f>
        <v>0</v>
      </c>
      <c r="G25" s="17">
        <f>IF(OR($E24="M",$E24="W"),IF($D25="u60",G24*0.035*IF(OR(AND(G24&lt;100, $E24="W"), AND(G24&lt;400,$E24="M")),0,1),IF($D25="60-69",G24*0.025*IF(OR(AND(G24&lt;100, $E24="W"), AND(G24&lt;400,$E24="M")),0,1),IF($D25="70+",G24*0*IF(OR(AND(G24&lt;100, $E24="W"), AND(G24&lt;400,$E24="M")),0,1),G24*0.035*IF(OR(AND(G24&lt;100, $E24="W"), AND(G24&lt;400,$E24="M")),0,1)))),0)</f>
        <v>0</v>
      </c>
      <c r="H25" s="17">
        <f>IF(OR($E24="M",$E24="W"),IF($D25="u60",H24*0.035*IF(OR(AND(H24&lt;100, $E24="W"), AND(H24&lt;400,$E24="M")),0,1),IF($D25="60-69",H24*0.025*IF(OR(AND(H24&lt;100, $E24="W"), AND(H24&lt;400,$E24="M")),0,1),IF($D25="70+",H24*0*IF(OR(AND(H24&lt;100, $E24="W"), AND(H24&lt;400,$E24="M")),0,1),H24*0.035*IF(OR(AND(H24&lt;100, $E24="W"), AND(H24&lt;400,$E24="M")),0,1)))),0)</f>
        <v>0</v>
      </c>
      <c r="I25" s="17">
        <f>IF(OR($E24="M",$E24="W"),IF($D25="u60",I24*0.035*IF(OR(AND(I24&lt;100, $E24="W"), AND(I24&lt;400,$E24="M")),0,1),IF($D25="60-69",I24*0.025*IF(OR(AND(I24&lt;100, $E24="W"), AND(I24&lt;400,$E24="M")),0,1),IF($D25="70+",I24*0*IF(OR(AND(I24&lt;100, $E24="W"), AND(I24&lt;400,$E24="M")),0,1),I24*0.035*IF(OR(AND(I24&lt;100, $E24="W"), AND(I24&lt;400,$E24="M")),0,1)))),0)</f>
        <v>0</v>
      </c>
      <c r="J25" s="17">
        <f>IF(OR($E24="M",$E24="W"),IF($D25="u60",J24*0.035*IF(OR(AND(J24&lt;100, $E24="W"), AND(J24&lt;400,$E24="M")),0,1),IF($D25="60-69",J24*0.025*IF(OR(AND(J24&lt;100, $E24="W"), AND(J24&lt;400,$E24="M")),0,1),IF($D25="70+",J24*0*IF(OR(AND(J24&lt;100, $E24="W"), AND(J24&lt;400,$E24="M")),0,1),J24*0.035*IF(OR(AND(J24&lt;100, $E24="W"), AND(J24&lt;400,$E24="M")),0,1)))),0)</f>
        <v>0</v>
      </c>
      <c r="K25" s="17">
        <f t="shared" si="0"/>
        <v>0</v>
      </c>
      <c r="L25" s="17"/>
      <c r="M25" s="62"/>
      <c r="N25" s="68"/>
      <c r="O25" s="69"/>
    </row>
    <row r="26" spans="1:15" ht="14.4" thickBot="1" x14ac:dyDescent="0.3">
      <c r="A26" s="18"/>
      <c r="B26" s="19"/>
      <c r="C26" s="20"/>
      <c r="D26" s="20"/>
      <c r="E26" s="36"/>
      <c r="F26" s="21">
        <f>IF(OR($E24="M",$E24="W"),IF($D25="u60",F24*IF(OR(AND(F24&lt;100, $E24="W"), AND(F24&lt;400,$E24="M")),0.07,0.035),IF($D25="60-69",F24*0.025*IF(OR(AND(F24&lt;100, $E24="W"), AND(F24&lt;400,$E24="M")),1,0),IF($D25="70+",F24*0,F24*IF(OR(AND(F24&lt;100, $E24="W"), AND(F24&lt;400,$E24="M")),0.07,0.035)))),0)</f>
        <v>0</v>
      </c>
      <c r="G26" s="21">
        <f>IF(OR($E24="M",$E24="W"),IF($D25="u60",G24*IF(OR(AND(G24&lt;100, $E24="W"), AND(G24&lt;400,$E24="M")),0.07,0.035),IF($D25="60-69",G24*0.025*IF(OR(AND(G24&lt;100, $E24="W"), AND(G24&lt;400,$E24="M")),1,0),IF($D25="70+",G24*0,G24*IF(OR(AND(G24&lt;100, $E24="W"), AND(G24&lt;400,$E24="M")),0.07,0.035)))),0)</f>
        <v>0</v>
      </c>
      <c r="H26" s="21">
        <f>IF(OR($E24="M",$E24="W"),IF($D25="u60",H24*IF(OR(AND(H24&lt;100, $E24="W"), AND(H24&lt;400,$E24="M")),0.07,0.035),IF($D25="60-69",H24*0.025*IF(OR(AND(H24&lt;100, $E24="W"), AND(H24&lt;400,$E24="M")),1,0),IF($D25="70+",H24*0,H24*IF(OR(AND(H24&lt;100, $E24="W"), AND(H24&lt;400,$E24="M")),0.07,0.035)))),0)</f>
        <v>0</v>
      </c>
      <c r="I26" s="21">
        <f>IF(OR($E24="M",$E24="W"),IF($D25="u60",I24*IF(OR(AND(I24&lt;100, $E24="W"), AND(I24&lt;400,$E24="M")),0.07,0.035),IF($D25="60-69",I24*0.025*IF(OR(AND(I24&lt;100, $E24="W"), AND(I24&lt;400,$E24="M")),1,0),IF($D25="70+",I24*0,I24*IF(OR(AND(I24&lt;100, $E24="W"), AND(I24&lt;400,$E24="M")),0.07,0.035)))),0)</f>
        <v>0</v>
      </c>
      <c r="J26" s="21">
        <f>IF(OR($E24="M",$E24="W"),IF($D25="u60",J24*IF(OR(AND(J24&lt;100, $E24="W"), AND(J24&lt;400,$E24="M")),0.07,0.035),IF($D25="60-69",J24*0.025*IF(OR(AND(J24&lt;100, $E24="W"), AND(J24&lt;400,$E24="M")),1,0),IF($D25="70+",J24*0,J24*IF(OR(AND(J24&lt;100, $E24="W"), AND(J24&lt;400,$E24="M")),0.07,0.035)))),0)</f>
        <v>0</v>
      </c>
      <c r="K26" s="21">
        <f t="shared" si="0"/>
        <v>0</v>
      </c>
      <c r="L26" s="21">
        <f>SUM(K25:K26)</f>
        <v>0</v>
      </c>
      <c r="M26" s="63"/>
      <c r="N26" s="70"/>
      <c r="O26" s="71"/>
    </row>
    <row r="27" spans="1:15" ht="14.4" thickTop="1" x14ac:dyDescent="0.25">
      <c r="A27" s="14"/>
      <c r="B27" s="15"/>
      <c r="C27" s="16"/>
      <c r="D27" s="16"/>
      <c r="E27" s="36" t="s">
        <v>21</v>
      </c>
      <c r="F27" s="37"/>
      <c r="G27" s="37"/>
      <c r="H27" s="37"/>
      <c r="I27" s="37"/>
      <c r="J27" s="37"/>
      <c r="K27" s="17">
        <f t="shared" si="0"/>
        <v>0</v>
      </c>
      <c r="L27" s="17">
        <f>IF(D28="70+",0,K27)</f>
        <v>0</v>
      </c>
      <c r="M27" s="61">
        <f>COUNTIF(F27:J27,"&gt;0")</f>
        <v>0</v>
      </c>
      <c r="N27" s="66"/>
      <c r="O27" s="67"/>
    </row>
    <row r="28" spans="1:15" ht="13.8" x14ac:dyDescent="0.25">
      <c r="A28" s="29"/>
      <c r="B28" s="30"/>
      <c r="C28" s="31"/>
      <c r="D28" s="31"/>
      <c r="E28" s="36"/>
      <c r="F28" s="17">
        <f>IF(OR($E27="M",$E27="W"),IF($D28="u60",F27*0.035*IF(OR(AND(F27&lt;100, $E27="W"), AND(F27&lt;400,$E27="M")),0,1),IF($D28="60-69",F27*0.025*IF(OR(AND(F27&lt;100, $E27="W"), AND(F27&lt;400,$E27="M")),0,1),IF($D28="70+",F27*0*IF(OR(AND(F27&lt;100, $E27="W"), AND(F27&lt;400,$E27="M")),0,1),F27*0.035*IF(OR(AND(F27&lt;100, $E27="W"), AND(F27&lt;400,$E27="M")),0,1)))),0)</f>
        <v>0</v>
      </c>
      <c r="G28" s="17">
        <f>IF(OR($E27="M",$E27="W"),IF($D28="u60",G27*0.035*IF(OR(AND(G27&lt;100, $E27="W"), AND(G27&lt;400,$E27="M")),0,1),IF($D28="60-69",G27*0.025*IF(OR(AND(G27&lt;100, $E27="W"), AND(G27&lt;400,$E27="M")),0,1),IF($D28="70+",G27*0*IF(OR(AND(G27&lt;100, $E27="W"), AND(G27&lt;400,$E27="M")),0,1),G27*0.035*IF(OR(AND(G27&lt;100, $E27="W"), AND(G27&lt;400,$E27="M")),0,1)))),0)</f>
        <v>0</v>
      </c>
      <c r="H28" s="17">
        <f>IF(OR($E27="M",$E27="W"),IF($D28="u60",H27*0.035*IF(OR(AND(H27&lt;100, $E27="W"), AND(H27&lt;400,$E27="M")),0,1),IF($D28="60-69",H27*0.025*IF(OR(AND(H27&lt;100, $E27="W"), AND(H27&lt;400,$E27="M")),0,1),IF($D28="70+",H27*0*IF(OR(AND(H27&lt;100, $E27="W"), AND(H27&lt;400,$E27="M")),0,1),H27*0.035*IF(OR(AND(H27&lt;100, $E27="W"), AND(H27&lt;400,$E27="M")),0,1)))),0)</f>
        <v>0</v>
      </c>
      <c r="I28" s="17">
        <f>IF(OR($E27="M",$E27="W"),IF($D28="u60",I27*0.035*IF(OR(AND(I27&lt;100, $E27="W"), AND(I27&lt;400,$E27="M")),0,1),IF($D28="60-69",I27*0.025*IF(OR(AND(I27&lt;100, $E27="W"), AND(I27&lt;400,$E27="M")),0,1),IF($D28="70+",I27*0*IF(OR(AND(I27&lt;100, $E27="W"), AND(I27&lt;400,$E27="M")),0,1),I27*0.035*IF(OR(AND(I27&lt;100, $E27="W"), AND(I27&lt;400,$E27="M")),0,1)))),0)</f>
        <v>0</v>
      </c>
      <c r="J28" s="17">
        <f>IF(OR($E27="M",$E27="W"),IF($D28="u60",J27*0.035*IF(OR(AND(J27&lt;100, $E27="W"), AND(J27&lt;400,$E27="M")),0,1),IF($D28="60-69",J27*0.025*IF(OR(AND(J27&lt;100, $E27="W"), AND(J27&lt;400,$E27="M")),0,1),IF($D28="70+",J27*0*IF(OR(AND(J27&lt;100, $E27="W"), AND(J27&lt;400,$E27="M")),0,1),J27*0.035*IF(OR(AND(J27&lt;100, $E27="W"), AND(J27&lt;400,$E27="M")),0,1)))),0)</f>
        <v>0</v>
      </c>
      <c r="K28" s="17">
        <f t="shared" si="0"/>
        <v>0</v>
      </c>
      <c r="L28" s="17"/>
      <c r="M28" s="62"/>
      <c r="N28" s="68"/>
      <c r="O28" s="69"/>
    </row>
    <row r="29" spans="1:15" ht="14.4" thickBot="1" x14ac:dyDescent="0.3">
      <c r="A29" s="18"/>
      <c r="B29" s="19"/>
      <c r="C29" s="20"/>
      <c r="D29" s="20"/>
      <c r="E29" s="36"/>
      <c r="F29" s="21">
        <f>IF(OR($E27="M",$E27="W"),IF($D28="u60",F27*IF(OR(AND(F27&lt;100, $E27="W"), AND(F27&lt;400,$E27="M")),0.07,0.035),IF($D28="60-69",F27*0.025*IF(OR(AND(F27&lt;100, $E27="W"), AND(F27&lt;400,$E27="M")),1,0),IF($D28="70+",F27*0,F27*IF(OR(AND(F27&lt;100, $E27="W"), AND(F27&lt;400,$E27="M")),0.07,0.035)))),0)</f>
        <v>0</v>
      </c>
      <c r="G29" s="21">
        <f>IF(OR($E27="M",$E27="W"),IF($D28="u60",G27*IF(OR(AND(G27&lt;100, $E27="W"), AND(G27&lt;400,$E27="M")),0.07,0.035),IF($D28="60-69",G27*0.025*IF(OR(AND(G27&lt;100, $E27="W"), AND(G27&lt;400,$E27="M")),1,0),IF($D28="70+",G27*0,G27*IF(OR(AND(G27&lt;100, $E27="W"), AND(G27&lt;400,$E27="M")),0.07,0.035)))),0)</f>
        <v>0</v>
      </c>
      <c r="H29" s="21">
        <f>IF(OR($E27="M",$E27="W"),IF($D28="u60",H27*IF(OR(AND(H27&lt;100, $E27="W"), AND(H27&lt;400,$E27="M")),0.07,0.035),IF($D28="60-69",H27*0.025*IF(OR(AND(H27&lt;100, $E27="W"), AND(H27&lt;400,$E27="M")),1,0),IF($D28="70+",H27*0,H27*IF(OR(AND(H27&lt;100, $E27="W"), AND(H27&lt;400,$E27="M")),0.07,0.035)))),0)</f>
        <v>0</v>
      </c>
      <c r="I29" s="21">
        <f>IF(OR($E27="M",$E27="W"),IF($D28="u60",I27*IF(OR(AND(I27&lt;100, $E27="W"), AND(I27&lt;400,$E27="M")),0.07,0.035),IF($D28="60-69",I27*0.025*IF(OR(AND(I27&lt;100, $E27="W"), AND(I27&lt;400,$E27="M")),1,0),IF($D28="70+",I27*0,I27*IF(OR(AND(I27&lt;100, $E27="W"), AND(I27&lt;400,$E27="M")),0.07,0.035)))),0)</f>
        <v>0</v>
      </c>
      <c r="J29" s="21">
        <f>IF(OR($E27="M",$E27="W"),IF($D28="u60",J27*IF(OR(AND(J27&lt;100, $E27="W"), AND(J27&lt;400,$E27="M")),0.07,0.035),IF($D28="60-69",J27*0.025*IF(OR(AND(J27&lt;100, $E27="W"), AND(J27&lt;400,$E27="M")),1,0),IF($D28="70+",J27*0,J27*IF(OR(AND(J27&lt;100, $E27="W"), AND(J27&lt;400,$E27="M")),0.07,0.035)))),0)</f>
        <v>0</v>
      </c>
      <c r="K29" s="21">
        <f t="shared" si="0"/>
        <v>0</v>
      </c>
      <c r="L29" s="21">
        <f>SUM(K28:K29)</f>
        <v>0</v>
      </c>
      <c r="M29" s="63"/>
      <c r="N29" s="70"/>
      <c r="O29" s="71"/>
    </row>
    <row r="30" spans="1:15" ht="14.4" thickTop="1" x14ac:dyDescent="0.25">
      <c r="A30" s="14"/>
      <c r="B30" s="15"/>
      <c r="C30" s="16"/>
      <c r="D30" s="16"/>
      <c r="E30" s="36" t="s">
        <v>21</v>
      </c>
      <c r="F30" s="37"/>
      <c r="G30" s="37"/>
      <c r="H30" s="37"/>
      <c r="I30" s="37"/>
      <c r="J30" s="37"/>
      <c r="K30" s="17">
        <f t="shared" si="0"/>
        <v>0</v>
      </c>
      <c r="L30" s="17">
        <f>IF(D31="70+",0,K30)</f>
        <v>0</v>
      </c>
      <c r="M30" s="61">
        <f>COUNTIF(F30:J30,"&gt;0")</f>
        <v>0</v>
      </c>
      <c r="N30" s="66"/>
      <c r="O30" s="67"/>
    </row>
    <row r="31" spans="1:15" ht="13.8" x14ac:dyDescent="0.25">
      <c r="A31" s="29"/>
      <c r="B31" s="30"/>
      <c r="C31" s="31"/>
      <c r="D31" s="31"/>
      <c r="E31" s="36"/>
      <c r="F31" s="17">
        <f>IF(OR($E30="M",$E30="W"),IF($D31="u60",F30*0.035*IF(OR(AND(F30&lt;100, $E30="W"), AND(F30&lt;400,$E30="M")),0,1),IF($D31="60-69",F30*0.025*IF(OR(AND(F30&lt;100, $E30="W"), AND(F30&lt;400,$E30="M")),0,1),IF($D31="70+",F30*0*IF(OR(AND(F30&lt;100, $E30="W"), AND(F30&lt;400,$E30="M")),0,1),F30*0.035*IF(OR(AND(F30&lt;100, $E30="W"), AND(F30&lt;400,$E30="M")),0,1)))),0)</f>
        <v>0</v>
      </c>
      <c r="G31" s="17">
        <f>IF(OR($E30="M",$E30="W"),IF($D31="u60",G30*0.035*IF(OR(AND(G30&lt;100, $E30="W"), AND(G30&lt;400,$E30="M")),0,1),IF($D31="60-69",G30*0.025*IF(OR(AND(G30&lt;100, $E30="W"), AND(G30&lt;400,$E30="M")),0,1),IF($D31="70+",G30*0*IF(OR(AND(G30&lt;100, $E30="W"), AND(G30&lt;400,$E30="M")),0,1),G30*0.035*IF(OR(AND(G30&lt;100, $E30="W"), AND(G30&lt;400,$E30="M")),0,1)))),0)</f>
        <v>0</v>
      </c>
      <c r="H31" s="17">
        <f>IF(OR($E30="M",$E30="W"),IF($D31="u60",H30*0.035*IF(OR(AND(H30&lt;100, $E30="W"), AND(H30&lt;400,$E30="M")),0,1),IF($D31="60-69",H30*0.025*IF(OR(AND(H30&lt;100, $E30="W"), AND(H30&lt;400,$E30="M")),0,1),IF($D31="70+",H30*0*IF(OR(AND(H30&lt;100, $E30="W"), AND(H30&lt;400,$E30="M")),0,1),H30*0.035*IF(OR(AND(H30&lt;100, $E30="W"), AND(H30&lt;400,$E30="M")),0,1)))),0)</f>
        <v>0</v>
      </c>
      <c r="I31" s="17">
        <f>IF(OR($E30="M",$E30="W"),IF($D31="u60",I30*0.035*IF(OR(AND(I30&lt;100, $E30="W"), AND(I30&lt;400,$E30="M")),0,1),IF($D31="60-69",I30*0.025*IF(OR(AND(I30&lt;100, $E30="W"), AND(I30&lt;400,$E30="M")),0,1),IF($D31="70+",I30*0*IF(OR(AND(I30&lt;100, $E30="W"), AND(I30&lt;400,$E30="M")),0,1),I30*0.035*IF(OR(AND(I30&lt;100, $E30="W"), AND(I30&lt;400,$E30="M")),0,1)))),0)</f>
        <v>0</v>
      </c>
      <c r="J31" s="17">
        <f>IF(OR($E30="M",$E30="W"),IF($D31="u60",J30*0.035*IF(OR(AND(J30&lt;100, $E30="W"), AND(J30&lt;400,$E30="M")),0,1),IF($D31="60-69",J30*0.025*IF(OR(AND(J30&lt;100, $E30="W"), AND(J30&lt;400,$E30="M")),0,1),IF($D31="70+",J30*0*IF(OR(AND(J30&lt;100, $E30="W"), AND(J30&lt;400,$E30="M")),0,1),J30*0.035*IF(OR(AND(J30&lt;100, $E30="W"), AND(J30&lt;400,$E30="M")),0,1)))),0)</f>
        <v>0</v>
      </c>
      <c r="K31" s="17">
        <f t="shared" si="0"/>
        <v>0</v>
      </c>
      <c r="L31" s="17"/>
      <c r="M31" s="62"/>
      <c r="N31" s="68"/>
      <c r="O31" s="69"/>
    </row>
    <row r="32" spans="1:15" ht="14.4" thickBot="1" x14ac:dyDescent="0.3">
      <c r="A32" s="18"/>
      <c r="B32" s="19"/>
      <c r="C32" s="20"/>
      <c r="D32" s="20"/>
      <c r="E32" s="36"/>
      <c r="F32" s="21">
        <f>IF(OR($E30="M",$E30="W"),IF($D31="u60",F30*IF(OR(AND(F30&lt;100, $E30="W"), AND(F30&lt;400,$E30="M")),0.07,0.035),IF($D31="60-69",F30*0.025*IF(OR(AND(F30&lt;100, $E30="W"), AND(F30&lt;400,$E30="M")),1,0),IF($D31="70+",F30*0,F30*IF(OR(AND(F30&lt;100, $E30="W"), AND(F30&lt;400,$E30="M")),0.07,0.035)))),0)</f>
        <v>0</v>
      </c>
      <c r="G32" s="21">
        <f>IF(OR($E30="M",$E30="W"),IF($D31="u60",G30*IF(OR(AND(G30&lt;100, $E30="W"), AND(G30&lt;400,$E30="M")),0.07,0.035),IF($D31="60-69",G30*0.025*IF(OR(AND(G30&lt;100, $E30="W"), AND(G30&lt;400,$E30="M")),1,0),IF($D31="70+",G30*0,G30*IF(OR(AND(G30&lt;100, $E30="W"), AND(G30&lt;400,$E30="M")),0.07,0.035)))),0)</f>
        <v>0</v>
      </c>
      <c r="H32" s="21">
        <f>IF(OR($E30="M",$E30="W"),IF($D31="u60",H30*IF(OR(AND(H30&lt;100, $E30="W"), AND(H30&lt;400,$E30="M")),0.07,0.035),IF($D31="60-69",H30*0.025*IF(OR(AND(H30&lt;100, $E30="W"), AND(H30&lt;400,$E30="M")),1,0),IF($D31="70+",H30*0,H30*IF(OR(AND(H30&lt;100, $E30="W"), AND(H30&lt;400,$E30="M")),0.07,0.035)))),0)</f>
        <v>0</v>
      </c>
      <c r="I32" s="21">
        <f>IF(OR($E30="M",$E30="W"),IF($D31="u60",I30*IF(OR(AND(I30&lt;100, $E30="W"), AND(I30&lt;400,$E30="M")),0.07,0.035),IF($D31="60-69",I30*0.025*IF(OR(AND(I30&lt;100, $E30="W"), AND(I30&lt;400,$E30="M")),1,0),IF($D31="70+",I30*0,I30*IF(OR(AND(I30&lt;100, $E30="W"), AND(I30&lt;400,$E30="M")),0.07,0.035)))),0)</f>
        <v>0</v>
      </c>
      <c r="J32" s="21">
        <f>IF(OR($E30="M",$E30="W"),IF($D31="u60",J30*IF(OR(AND(J30&lt;100, $E30="W"), AND(J30&lt;400,$E30="M")),0.07,0.035),IF($D31="60-69",J30*0.025*IF(OR(AND(J30&lt;100, $E30="W"), AND(J30&lt;400,$E30="M")),1,0),IF($D31="70+",J30*0,J30*IF(OR(AND(J30&lt;100, $E30="W"), AND(J30&lt;400,$E30="M")),0.07,0.035)))),0)</f>
        <v>0</v>
      </c>
      <c r="K32" s="21">
        <f t="shared" si="0"/>
        <v>0</v>
      </c>
      <c r="L32" s="21">
        <f>SUM(K31:K32)</f>
        <v>0</v>
      </c>
      <c r="M32" s="63"/>
      <c r="N32" s="70"/>
      <c r="O32" s="71"/>
    </row>
    <row r="33" spans="1:15" ht="14.4" thickTop="1" x14ac:dyDescent="0.25">
      <c r="A33" s="22"/>
      <c r="B33" s="22"/>
      <c r="C33" s="22"/>
      <c r="D33" s="22"/>
      <c r="E33" s="22"/>
      <c r="F33" s="22"/>
      <c r="G33" s="77" t="s">
        <v>13</v>
      </c>
      <c r="H33" s="77"/>
      <c r="I33" s="28" t="s">
        <v>18</v>
      </c>
      <c r="J33" s="58">
        <f>Page23!J33 + COUNTA(B10,B13,B16,B19,B22,B26,B25,B26,B28,B31)</f>
        <v>0</v>
      </c>
      <c r="K33" s="27">
        <f>Page23!K33 + K9+K12+K15+K18+K21+K24+K27+K30</f>
        <v>0</v>
      </c>
      <c r="L33" s="24">
        <f>SUM(L9,L12,L15,L18,L21,L24,L27,L30)</f>
        <v>0</v>
      </c>
      <c r="M33" s="22" t="s">
        <v>12</v>
      </c>
      <c r="N33" s="25"/>
    </row>
    <row r="34" spans="1:15" ht="13.8" x14ac:dyDescent="0.25">
      <c r="A34" s="22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3">
        <f>Page23!L34 +L11+L14+L17+L20+L23+L26+L29+L32</f>
        <v>0</v>
      </c>
      <c r="M34" s="22" t="s">
        <v>50</v>
      </c>
      <c r="N34" s="26"/>
    </row>
    <row r="35" spans="1:15" ht="13.8" x14ac:dyDescent="0.25">
      <c r="A35" s="22"/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</row>
    <row r="36" spans="1:15" ht="13.8" x14ac:dyDescent="0.25">
      <c r="A36" s="72" t="s">
        <v>65</v>
      </c>
      <c r="B36" s="72"/>
      <c r="C36" s="73"/>
      <c r="D36" s="73"/>
      <c r="E36" s="73"/>
      <c r="F36" s="73"/>
      <c r="G36" s="73"/>
      <c r="H36" s="54" t="s">
        <v>66</v>
      </c>
      <c r="I36" s="73"/>
      <c r="J36" s="73"/>
      <c r="K36" s="73"/>
      <c r="L36" s="73"/>
      <c r="M36" s="22"/>
      <c r="N36" s="22"/>
      <c r="O36" s="22"/>
    </row>
    <row r="37" spans="1:15" ht="13.8" x14ac:dyDescent="0.25">
      <c r="A37" s="22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</row>
  </sheetData>
  <sheetProtection algorithmName="SHA-512" hashValue="dUH78+IGCOMDQMwe2I1vYS0KCZddF1Wxa/NMrgzZtPhAcgrTMFNvF0bS0bvuGo6QENJVhTd71lKDnguXmq792A==" saltValue="I6RggJ/NXzFB+9BO1B+7Gw==" spinCount="100000" sheet="1" objects="1" scenarios="1" selectLockedCells="1"/>
  <mergeCells count="35">
    <mergeCell ref="G1:I1"/>
    <mergeCell ref="AY1:AZ1"/>
    <mergeCell ref="G2:I2"/>
    <mergeCell ref="I4:K4"/>
    <mergeCell ref="C5:F5"/>
    <mergeCell ref="G5:H5"/>
    <mergeCell ref="N19:O19"/>
    <mergeCell ref="A6:O6"/>
    <mergeCell ref="N9:O9"/>
    <mergeCell ref="N10:O10"/>
    <mergeCell ref="N11:O11"/>
    <mergeCell ref="N12:O12"/>
    <mergeCell ref="N13:O13"/>
    <mergeCell ref="N14:O14"/>
    <mergeCell ref="N15:O15"/>
    <mergeCell ref="N16:O16"/>
    <mergeCell ref="N17:O17"/>
    <mergeCell ref="N18:O18"/>
    <mergeCell ref="N31:O31"/>
    <mergeCell ref="N20:O20"/>
    <mergeCell ref="N21:O21"/>
    <mergeCell ref="N22:O22"/>
    <mergeCell ref="N23:O23"/>
    <mergeCell ref="N24:O24"/>
    <mergeCell ref="N25:O25"/>
    <mergeCell ref="N26:O26"/>
    <mergeCell ref="N27:O27"/>
    <mergeCell ref="N28:O28"/>
    <mergeCell ref="N29:O29"/>
    <mergeCell ref="N30:O30"/>
    <mergeCell ref="N32:O32"/>
    <mergeCell ref="G33:H33"/>
    <mergeCell ref="A36:B36"/>
    <mergeCell ref="C36:G36"/>
    <mergeCell ref="I36:L36"/>
  </mergeCells>
  <dataValidations count="5">
    <dataValidation allowBlank="1" showInputMessage="1" showErrorMessage="1" errorTitle="Age Group" error="Please enter U60 if Employee is less than 60 years old. Or Enter B67 if he/she is between 60 and 70 years old. Or Enter 70+ if he/she is 70 years or over" promptTitle="Age Group" sqref="E10:E11 E13:E14 E16:E17 E19:E20 E22:E23 E25:E26 E28:E29 E31:E32" xr:uid="{74DB41B2-FCE5-41C1-BC93-E5D6368F94FB}"/>
    <dataValidation type="list" allowBlank="1" showInputMessage="1" showErrorMessage="1" errorTitle="Age Group" error="Please enter U60 if Employee is less than 60 years old. Or Enter B67 if he/she is between 60 and 70 years old. Or Enter 70+ if he/she is 70 years or over" promptTitle="Age Group" sqref="D10 D28 D25 D22 D19 D16 D13 D31" xr:uid="{CCF35DA3-6D08-4C9D-B723-D1002A368961}">
      <formula1>$AY$2:$AY$4</formula1>
    </dataValidation>
    <dataValidation type="list" allowBlank="1" showInputMessage="1" showErrorMessage="1" sqref="E9 E12 E15 E18 E21 E24 E27 E30" xr:uid="{B3E2E475-9364-4F49-9D72-234BF17EEF2C}">
      <formula1>$P$3:$P$4</formula1>
    </dataValidation>
    <dataValidation type="list" allowBlank="1" showInputMessage="1" showErrorMessage="1" errorTitle="Sex" error="Please enter M for male of F for female" promptTitle="Sex" sqref="C19 C28 C22 C25" xr:uid="{A88AD980-0669-4C57-87BA-574435DDFF2C}">
      <formula1>$P$1:$P$2</formula1>
    </dataValidation>
    <dataValidation type="list" allowBlank="1" showInputMessage="1" showErrorMessage="1" errorTitle="Sex" error="Please enter M for male or F for female" promptTitle="Sex" sqref="C13 C31 C10 C16" xr:uid="{C31E396B-690A-41E7-81AF-BC4AB25445A1}">
      <formula1>$P$1:$P$2</formula1>
    </dataValidation>
  </dataValidations>
  <pageMargins left="0.5" right="0.5" top="0.25" bottom="0.25" header="0.5" footer="0.5"/>
  <pageSetup paperSize="5" scale="92" orientation="landscape" r:id="rId1"/>
  <headerFooter alignWithMargins="0">
    <oddFooter>&amp;L
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8305" r:id="rId4" name="Drop Down 1">
              <controlPr defaultSize="0" autoLine="0" autoPict="0">
                <anchor moveWithCells="1">
                  <from>
                    <xdr:col>8</xdr:col>
                    <xdr:colOff>937260</xdr:colOff>
                    <xdr:row>4</xdr:row>
                    <xdr:rowOff>7620</xdr:rowOff>
                  </from>
                  <to>
                    <xdr:col>10</xdr:col>
                    <xdr:colOff>220980</xdr:colOff>
                    <xdr:row>5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E8C45D-A235-497C-BA5F-EDC6C7003FAB}">
  <sheetPr>
    <pageSetUpPr fitToPage="1"/>
  </sheetPr>
  <dimension ref="A1:BA37"/>
  <sheetViews>
    <sheetView zoomScale="86" zoomScaleNormal="86" workbookViewId="0">
      <selection activeCell="C36" sqref="C36:G36"/>
    </sheetView>
  </sheetViews>
  <sheetFormatPr defaultRowHeight="13.2" x14ac:dyDescent="0.25"/>
  <cols>
    <col min="1" max="1" width="14.5546875" customWidth="1"/>
    <col min="2" max="2" width="25.6640625" customWidth="1"/>
    <col min="3" max="3" width="4.33203125" customWidth="1"/>
    <col min="4" max="4" width="8.6640625" customWidth="1"/>
    <col min="5" max="5" width="3.6640625" customWidth="1"/>
    <col min="6" max="10" width="14.109375" customWidth="1"/>
    <col min="11" max="11" width="16.109375" bestFit="1" customWidth="1"/>
    <col min="12" max="12" width="19.5546875" customWidth="1"/>
    <col min="13" max="14" width="3.6640625" customWidth="1"/>
    <col min="15" max="15" width="16.88671875" customWidth="1"/>
    <col min="16" max="16" width="6.6640625" hidden="1" customWidth="1"/>
    <col min="49" max="49" width="15.6640625" bestFit="1" customWidth="1"/>
    <col min="50" max="50" width="14.88671875" bestFit="1" customWidth="1"/>
    <col min="51" max="51" width="8.88671875" customWidth="1"/>
    <col min="52" max="52" width="17.109375" bestFit="1" customWidth="1"/>
  </cols>
  <sheetData>
    <row r="1" spans="1:53" ht="15.6" x14ac:dyDescent="0.3">
      <c r="A1" s="1"/>
      <c r="B1" s="2"/>
      <c r="F1" s="2"/>
      <c r="G1" s="75" t="s">
        <v>0</v>
      </c>
      <c r="H1" s="75"/>
      <c r="I1" s="75"/>
      <c r="L1" s="4" t="s">
        <v>15</v>
      </c>
      <c r="M1" s="4"/>
      <c r="N1" s="4"/>
      <c r="O1" s="2"/>
      <c r="P1" s="40" t="s">
        <v>21</v>
      </c>
      <c r="AW1" s="45" t="s">
        <v>40</v>
      </c>
      <c r="AX1" s="45" t="s">
        <v>41</v>
      </c>
      <c r="AY1" s="74" t="s">
        <v>43</v>
      </c>
      <c r="AZ1" s="74"/>
      <c r="BA1" s="45" t="s">
        <v>59</v>
      </c>
    </row>
    <row r="2" spans="1:53" ht="15.6" x14ac:dyDescent="0.3">
      <c r="A2" s="2"/>
      <c r="B2" s="2"/>
      <c r="F2" s="2"/>
      <c r="G2" s="74" t="s">
        <v>1</v>
      </c>
      <c r="H2" s="74"/>
      <c r="I2" s="74"/>
      <c r="L2" s="32"/>
      <c r="M2" s="5"/>
      <c r="O2" s="3" t="s">
        <v>107</v>
      </c>
      <c r="P2" s="38" t="s">
        <v>20</v>
      </c>
      <c r="AW2" s="45" t="s">
        <v>14</v>
      </c>
      <c r="AX2" s="49">
        <f>EOMONTH(G5,-1)+1</f>
        <v>45839</v>
      </c>
      <c r="AY2" s="53" t="s">
        <v>47</v>
      </c>
      <c r="AZ2" s="45" t="s">
        <v>44</v>
      </c>
      <c r="BA2">
        <f>WEEKNUM(G5,12)-WEEKNUM(DATE(YEAR(G5),MONTH(G5),1),12)+1</f>
        <v>5</v>
      </c>
    </row>
    <row r="3" spans="1:53" ht="15.6" x14ac:dyDescent="0.3">
      <c r="A3" s="2"/>
      <c r="B3" s="2"/>
      <c r="F3" s="3" t="s">
        <v>6</v>
      </c>
      <c r="G3" s="33"/>
      <c r="H3" s="33"/>
      <c r="I3" s="34"/>
      <c r="J3" s="2"/>
      <c r="L3" s="2"/>
      <c r="M3" s="2"/>
      <c r="O3" s="2"/>
      <c r="P3" s="39" t="s">
        <v>22</v>
      </c>
      <c r="AW3" s="45" t="s">
        <v>35</v>
      </c>
      <c r="AY3" s="45" t="s">
        <v>62</v>
      </c>
      <c r="AZ3" s="45" t="s">
        <v>45</v>
      </c>
    </row>
    <row r="4" spans="1:53" ht="15" x14ac:dyDescent="0.25">
      <c r="A4" s="2"/>
      <c r="B4" s="2"/>
      <c r="F4" s="3" t="s">
        <v>2</v>
      </c>
      <c r="G4" s="35"/>
      <c r="H4" s="3" t="s">
        <v>3</v>
      </c>
      <c r="I4" s="80"/>
      <c r="J4" s="80"/>
      <c r="K4" s="80"/>
      <c r="L4" s="2"/>
      <c r="M4" s="2"/>
      <c r="N4" s="2"/>
      <c r="O4" s="2"/>
      <c r="P4" s="39" t="s">
        <v>21</v>
      </c>
      <c r="AW4" s="45" t="s">
        <v>36</v>
      </c>
      <c r="AY4" s="45" t="s">
        <v>48</v>
      </c>
      <c r="AZ4" s="45" t="s">
        <v>46</v>
      </c>
    </row>
    <row r="5" spans="1:53" ht="15.6" x14ac:dyDescent="0.3">
      <c r="A5" s="2"/>
      <c r="B5" s="2"/>
      <c r="C5" s="76" t="s">
        <v>4</v>
      </c>
      <c r="D5" s="76"/>
      <c r="E5" s="76"/>
      <c r="F5" s="76"/>
      <c r="G5" s="78">
        <v>45869</v>
      </c>
      <c r="H5" s="79"/>
      <c r="I5" s="55" t="s">
        <v>14</v>
      </c>
      <c r="J5" s="51">
        <v>7</v>
      </c>
      <c r="K5" s="50"/>
      <c r="L5" s="2"/>
      <c r="M5" s="2"/>
      <c r="N5" s="2"/>
      <c r="O5" s="2"/>
      <c r="R5" s="45"/>
      <c r="AW5" s="45" t="s">
        <v>37</v>
      </c>
    </row>
    <row r="6" spans="1:53" ht="18" customHeight="1" x14ac:dyDescent="0.25">
      <c r="A6" s="74" t="s">
        <v>5</v>
      </c>
      <c r="B6" s="74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AW6" s="45" t="s">
        <v>38</v>
      </c>
    </row>
    <row r="7" spans="1:53" ht="13.8" x14ac:dyDescent="0.25">
      <c r="A7" s="6"/>
      <c r="B7" s="6"/>
      <c r="C7" s="6"/>
      <c r="D7" s="52"/>
      <c r="E7" s="41" t="s">
        <v>22</v>
      </c>
      <c r="F7" s="7" t="s">
        <v>14</v>
      </c>
      <c r="G7" s="8" t="s">
        <v>14</v>
      </c>
      <c r="H7" s="8" t="s">
        <v>14</v>
      </c>
      <c r="I7" s="8" t="s">
        <v>14</v>
      </c>
      <c r="J7" s="9" t="s">
        <v>14</v>
      </c>
      <c r="K7" s="6" t="s">
        <v>16</v>
      </c>
      <c r="L7" s="10" t="s">
        <v>49</v>
      </c>
      <c r="M7" s="43" t="s">
        <v>19</v>
      </c>
      <c r="N7" s="60"/>
      <c r="O7" s="52"/>
      <c r="AW7" s="45" t="s">
        <v>39</v>
      </c>
    </row>
    <row r="8" spans="1:53" ht="14.4" thickBot="1" x14ac:dyDescent="0.3">
      <c r="A8" s="11" t="s">
        <v>7</v>
      </c>
      <c r="B8" s="12" t="s">
        <v>10</v>
      </c>
      <c r="C8" s="12" t="s">
        <v>8</v>
      </c>
      <c r="D8" s="12" t="s">
        <v>42</v>
      </c>
      <c r="E8" s="42" t="s">
        <v>21</v>
      </c>
      <c r="F8" s="46">
        <f>IF(WEEKDAY(AX2)&gt;J5-1,AX2+7-(WEEKDAY(AX2)-(J5-1)),IF(WEEKDAY(AX2)&lt;J5-1,AX2 + (J5-1) - WEEKDAY(AX2),AX2))</f>
        <v>45842</v>
      </c>
      <c r="G8" s="47">
        <f>F8+7</f>
        <v>45849</v>
      </c>
      <c r="H8" s="47">
        <f>G8+7</f>
        <v>45856</v>
      </c>
      <c r="I8" s="47">
        <f>H8+7</f>
        <v>45863</v>
      </c>
      <c r="J8" s="48" t="str">
        <f>IF(MONTH(I8+7)=MONTH(G5),I8+7,"")</f>
        <v/>
      </c>
      <c r="K8" s="12" t="s">
        <v>11</v>
      </c>
      <c r="L8" s="13" t="s">
        <v>17</v>
      </c>
      <c r="M8" s="44" t="s">
        <v>79</v>
      </c>
      <c r="N8" s="64" t="s">
        <v>9</v>
      </c>
      <c r="O8" s="59"/>
      <c r="AW8" s="45" t="s">
        <v>33</v>
      </c>
    </row>
    <row r="9" spans="1:53" ht="14.4" thickTop="1" x14ac:dyDescent="0.25">
      <c r="A9" s="14"/>
      <c r="B9" s="15"/>
      <c r="C9" s="16"/>
      <c r="D9" s="16"/>
      <c r="E9" s="36" t="s">
        <v>21</v>
      </c>
      <c r="F9" s="37"/>
      <c r="G9" s="37"/>
      <c r="H9" s="37"/>
      <c r="I9" s="37"/>
      <c r="J9" s="37"/>
      <c r="K9" s="17">
        <f t="shared" ref="K9:K32" si="0">SUM(F9:J9)</f>
        <v>0</v>
      </c>
      <c r="L9" s="17">
        <f>IF(D10="70+",0,K9)</f>
        <v>0</v>
      </c>
      <c r="M9" s="61">
        <f>COUNTIF(F9:J9,"&gt;0")</f>
        <v>0</v>
      </c>
      <c r="N9" s="66"/>
      <c r="O9" s="67"/>
      <c r="AW9" s="45" t="s">
        <v>34</v>
      </c>
    </row>
    <row r="10" spans="1:53" ht="13.8" x14ac:dyDescent="0.25">
      <c r="A10" s="29"/>
      <c r="B10" s="30"/>
      <c r="C10" s="31"/>
      <c r="D10" s="31"/>
      <c r="E10" s="36"/>
      <c r="F10" s="17">
        <f>IF(OR($E9="M",$E9="W"),IF($D10="u60",F9*0.035*IF(OR(AND(F9&lt;100, $E9="W"), AND(F9&lt;400,$E9="M")),0,1),IF($D10="60-69",F9*0.025*IF(OR(AND(F9&lt;100, $E9="W"), AND(F9&lt;400,$E9="M")),0,1),IF($D10="70+",F9*0*IF(OR(AND(F9&lt;100, $E9="W"), AND(F9&lt;400,$E9="M")),0,1),F9*0.035*IF(OR(AND(F9&lt;100, $E9="W"), AND(F9&lt;400,$E9="M")),0,1)))),0)</f>
        <v>0</v>
      </c>
      <c r="G10" s="17">
        <f>IF(OR($E9="M",$E9="W"),IF($D10="u60",G9*0.035*IF(OR(AND(G9&lt;100, $E9="W"), AND(G9&lt;400,$E9="M")),0,1),IF($D10="60-69",G9*0.025*IF(OR(AND(G9&lt;100, $E9="W"), AND(G9&lt;400,$E9="M")),0,1),IF($D10="70+",G9*0*IF(OR(AND(G9&lt;100, $E9="W"), AND(G9&lt;400,$E9="M")),0,1),G9*0.035*IF(OR(AND(G9&lt;100, $E9="W"), AND(G9&lt;400,$E9="M")),0,1)))),0)</f>
        <v>0</v>
      </c>
      <c r="H10" s="17">
        <f>IF(OR($E9="M",$E9="W"),IF($D10="u60",H9*0.035*IF(OR(AND(H9&lt;100, $E9="W"), AND(H9&lt;400,$E9="M")),0,1),IF($D10="60-69",H9*0.025*IF(OR(AND(H9&lt;100, $E9="W"), AND(H9&lt;400,$E9="M")),0,1),IF($D10="70+",H9*0*IF(OR(AND(H9&lt;100, $E9="W"), AND(H9&lt;400,$E9="M")),0,1),H9*0.035*IF(OR(AND(H9&lt;100, $E9="W"), AND(H9&lt;400,$E9="M")),0,1)))),0)</f>
        <v>0</v>
      </c>
      <c r="I10" s="17">
        <f>IF(OR($E9="M",$E9="W"),IF($D10="u60",I9*0.035*IF(OR(AND(I9&lt;100, $E9="W"), AND(I9&lt;400,$E9="M")),0,1),IF($D10="60-69",I9*0.025*IF(OR(AND(I9&lt;100, $E9="W"), AND(I9&lt;400,$E9="M")),0,1),IF($D10="70+",I9*0*IF(OR(AND(I9&lt;100, $E9="W"), AND(I9&lt;400,$E9="M")),0,1),I9*0.035*IF(OR(AND(I9&lt;100, $E9="W"), AND(I9&lt;400,$E9="M")),0,1)))),0)</f>
        <v>0</v>
      </c>
      <c r="J10" s="17">
        <f>IF(OR($E9="M",$E9="W"),IF($D10="u60",J9*0.035*IF(OR(AND(J9&lt;100, $E9="W"), AND(J9&lt;400,$E9="M")),0,1),IF($D10="60-69",J9*0.025*IF(OR(AND(J9&lt;100, $E9="W"), AND(J9&lt;400,$E9="M")),0,1),IF($D10="70+",J9*0*IF(OR(AND(J9&lt;100, $E9="W"), AND(J9&lt;400,$E9="M")),0,1),J9*0.035*IF(OR(AND(J9&lt;100, $E9="W"), AND(J9&lt;400,$E9="M")),0,1)))),0)</f>
        <v>0</v>
      </c>
      <c r="K10" s="17">
        <f t="shared" si="0"/>
        <v>0</v>
      </c>
      <c r="L10" s="17"/>
      <c r="M10" s="62"/>
      <c r="N10" s="68"/>
      <c r="O10" s="69"/>
      <c r="T10" s="45"/>
    </row>
    <row r="11" spans="1:53" ht="14.4" thickBot="1" x14ac:dyDescent="0.3">
      <c r="A11" s="18"/>
      <c r="B11" s="19"/>
      <c r="C11" s="20"/>
      <c r="D11" s="20"/>
      <c r="E11" s="36"/>
      <c r="F11" s="21">
        <f>IF(OR($E9="M",$E9="W"),IF($D10="u60",F9*IF(OR(AND(F9&lt;100, $E9="W"), AND(F9&lt;400,$E9="M")),0.07,0.035),IF($D10="60-69",F9*0.025*IF(OR(AND(F9&lt;100, $E9="W"), AND(F9&lt;400,$E9="M")),1,0),IF($D10="70+",F9*0,F9*IF(OR(AND(F9&lt;100, $E9="W"), AND(F9&lt;400,$E9="M")),0.07,0.035)))),0)</f>
        <v>0</v>
      </c>
      <c r="G11" s="21">
        <f>IF(OR($E9="M",$E9="W"),IF($D10="u60",G9*IF(OR(AND(G9&lt;100, $E9="W"), AND(G9&lt;400,$E9="M")),0.07,0.035),IF($D10="60-69",G9*0.025*IF(OR(AND(G9&lt;100, $E9="W"), AND(G9&lt;400,$E9="M")),1,0),IF($D10="70+",G9*0,G9*IF(OR(AND(G9&lt;100, $E9="W"), AND(G9&lt;400,$E9="M")),0.07,0.035)))),0)</f>
        <v>0</v>
      </c>
      <c r="H11" s="21">
        <f>IF(OR($E9="M",$E9="W"),IF($D10="u60",H9*IF(OR(AND(H9&lt;100, $E9="W"), AND(H9&lt;400,$E9="M")),0.07,0.035),IF($D10="60-69",H9*0.025*IF(OR(AND(H9&lt;100, $E9="W"), AND(H9&lt;400,$E9="M")),1,0),IF($D10="70+",H9*0,H9*IF(OR(AND(H9&lt;100, $E9="W"), AND(H9&lt;400,$E9="M")),0.07,0.035)))),0)</f>
        <v>0</v>
      </c>
      <c r="I11" s="21">
        <f>IF(OR($E9="M",$E9="W"),IF($D10="u60",I9*IF(OR(AND(I9&lt;100, $E9="W"), AND(I9&lt;400,$E9="M")),0.07,0.035),IF($D10="60-69",I9*0.025*IF(OR(AND(I9&lt;100, $E9="W"), AND(I9&lt;400,$E9="M")),1,0),IF($D10="70+",I9*0,I9*IF(OR(AND(I9&lt;100, $E9="W"), AND(I9&lt;400,$E9="M")),0.07,0.035)))),0)</f>
        <v>0</v>
      </c>
      <c r="J11" s="21">
        <f>IF(OR($E9="M",$E9="W"),IF($D10="u60",J9*IF(OR(AND(J9&lt;100, $E9="W"), AND(J9&lt;400,$E9="M")),0.07,0.035),IF($D10="60-69",J9*0.025*IF(OR(AND(J9&lt;100, $E9="W"), AND(J9&lt;400,$E9="M")),1,0),IF($D10="70+",J9*0,J9*IF(OR(AND(J9&lt;100, $E9="W"), AND(J9&lt;400,$E9="M")),0.07,0.035)))),0)</f>
        <v>0</v>
      </c>
      <c r="K11" s="21">
        <f t="shared" si="0"/>
        <v>0</v>
      </c>
      <c r="L11" s="21">
        <f>SUM(K10:K11)</f>
        <v>0</v>
      </c>
      <c r="M11" s="63"/>
      <c r="N11" s="70"/>
      <c r="O11" s="71"/>
    </row>
    <row r="12" spans="1:53" ht="14.4" thickTop="1" x14ac:dyDescent="0.25">
      <c r="A12" s="14"/>
      <c r="B12" s="15"/>
      <c r="C12" s="16"/>
      <c r="D12" s="16"/>
      <c r="E12" s="36" t="s">
        <v>21</v>
      </c>
      <c r="F12" s="37"/>
      <c r="G12" s="37"/>
      <c r="H12" s="37"/>
      <c r="I12" s="37"/>
      <c r="J12" s="37"/>
      <c r="K12" s="17">
        <f t="shared" si="0"/>
        <v>0</v>
      </c>
      <c r="L12" s="17">
        <f>IF(D13="70+",0,K12)</f>
        <v>0</v>
      </c>
      <c r="M12" s="61">
        <f>COUNTIF(F12:J12,"&gt;0")</f>
        <v>0</v>
      </c>
      <c r="N12" s="66"/>
      <c r="O12" s="67"/>
    </row>
    <row r="13" spans="1:53" ht="13.8" x14ac:dyDescent="0.25">
      <c r="A13" s="29"/>
      <c r="B13" s="30"/>
      <c r="C13" s="31"/>
      <c r="D13" s="31"/>
      <c r="E13" s="36"/>
      <c r="F13" s="17">
        <f>IF(OR($E12="M",$E12="W"),IF($D13="u60",F12*0.035*IF(OR(AND(F12&lt;100, $E12="W"), AND(F12&lt;400,$E12="M")),0,1),IF($D13="60-69",F12*0.025*IF(OR(AND(F12&lt;100, $E12="W"), AND(F12&lt;400,$E12="M")),0,1),IF($D13="70+",F12*0*IF(OR(AND(F12&lt;100, $E12="W"), AND(F12&lt;400,$E12="M")),0,1),F12*0.035*IF(OR(AND(F12&lt;100, $E12="W"), AND(F12&lt;400,$E12="M")),0,1)))),0)</f>
        <v>0</v>
      </c>
      <c r="G13" s="17">
        <f>IF(OR($E12="M",$E12="W"),IF($D13="u60",G12*0.035*IF(OR(AND(G12&lt;100, $E12="W"), AND(G12&lt;400,$E12="M")),0,1),IF($D13="60-69",G12*0.025*IF(OR(AND(G12&lt;100, $E12="W"), AND(G12&lt;400,$E12="M")),0,1),IF($D13="70+",G12*0*IF(OR(AND(G12&lt;100, $E12="W"), AND(G12&lt;400,$E12="M")),0,1),G12*0.035*IF(OR(AND(G12&lt;100, $E12="W"), AND(G12&lt;400,$E12="M")),0,1)))),0)</f>
        <v>0</v>
      </c>
      <c r="H13" s="17">
        <f>IF(OR($E12="M",$E12="W"),IF($D13="u60",H12*0.035*IF(OR(AND(H12&lt;100, $E12="W"), AND(H12&lt;400,$E12="M")),0,1),IF($D13="60-69",H12*0.025*IF(OR(AND(H12&lt;100, $E12="W"), AND(H12&lt;400,$E12="M")),0,1),IF($D13="70+",H12*0*IF(OR(AND(H12&lt;100, $E12="W"), AND(H12&lt;400,$E12="M")),0,1),H12*0.035*IF(OR(AND(H12&lt;100, $E12="W"), AND(H12&lt;400,$E12="M")),0,1)))),0)</f>
        <v>0</v>
      </c>
      <c r="I13" s="17">
        <f>IF(OR($E12="M",$E12="W"),IF($D13="u60",I12*0.035*IF(OR(AND(I12&lt;100, $E12="W"), AND(I12&lt;400,$E12="M")),0,1),IF($D13="60-69",I12*0.025*IF(OR(AND(I12&lt;100, $E12="W"), AND(I12&lt;400,$E12="M")),0,1),IF($D13="70+",I12*0*IF(OR(AND(I12&lt;100, $E12="W"), AND(I12&lt;400,$E12="M")),0,1),I12*0.035*IF(OR(AND(I12&lt;100, $E12="W"), AND(I12&lt;400,$E12="M")),0,1)))),0)</f>
        <v>0</v>
      </c>
      <c r="J13" s="17">
        <f>IF(OR($E12="M",$E12="W"),IF($D13="u60",J12*0.035*IF(OR(AND(J12&lt;100, $E12="W"), AND(J12&lt;400,$E12="M")),0,1),IF($D13="60-69",J12*0.025*IF(OR(AND(J12&lt;100, $E12="W"), AND(J12&lt;400,$E12="M")),0,1),IF($D13="70+",J12*0*IF(OR(AND(J12&lt;100, $E12="W"), AND(J12&lt;400,$E12="M")),0,1),J12*0.035*IF(OR(AND(J12&lt;100, $E12="W"), AND(J12&lt;400,$E12="M")),0,1)))),0)</f>
        <v>0</v>
      </c>
      <c r="K13" s="17">
        <f t="shared" si="0"/>
        <v>0</v>
      </c>
      <c r="L13" s="17"/>
      <c r="M13" s="62"/>
      <c r="N13" s="68"/>
      <c r="O13" s="69"/>
    </row>
    <row r="14" spans="1:53" ht="14.4" thickBot="1" x14ac:dyDescent="0.3">
      <c r="A14" s="18"/>
      <c r="B14" s="19"/>
      <c r="C14" s="20"/>
      <c r="D14" s="20"/>
      <c r="E14" s="36"/>
      <c r="F14" s="21">
        <f>IF(OR($E12="M",$E12="W"),IF($D13="u60",F12*IF(OR(AND(F12&lt;100, $E12="W"), AND(F12&lt;400,$E12="M")),0.07,0.035),IF($D13="60-69",F12*0.025*IF(OR(AND(F12&lt;100, $E12="W"), AND(F12&lt;400,$E12="M")),1,0),IF($D13="70+",F12*0,F12*IF(OR(AND(F12&lt;100, $E12="W"), AND(F12&lt;400,$E12="M")),0.07,0.035)))),0)</f>
        <v>0</v>
      </c>
      <c r="G14" s="21">
        <f>IF(OR($E12="M",$E12="W"),IF($D13="u60",G12*IF(OR(AND(G12&lt;100, $E12="W"), AND(G12&lt;400,$E12="M")),0.07,0.035),IF($D13="60-69",G12*0.025*IF(OR(AND(G12&lt;100, $E12="W"), AND(G12&lt;400,$E12="M")),1,0),IF($D13="70+",G12*0,G12*IF(OR(AND(G12&lt;100, $E12="W"), AND(G12&lt;400,$E12="M")),0.07,0.035)))),0)</f>
        <v>0</v>
      </c>
      <c r="H14" s="21">
        <f>IF(OR($E12="M",$E12="W"),IF($D13="u60",H12*IF(OR(AND(H12&lt;100, $E12="W"), AND(H12&lt;400,$E12="M")),0.07,0.035),IF($D13="60-69",H12*0.025*IF(OR(AND(H12&lt;100, $E12="W"), AND(H12&lt;400,$E12="M")),1,0),IF($D13="70+",H12*0,H12*IF(OR(AND(H12&lt;100, $E12="W"), AND(H12&lt;400,$E12="M")),0.07,0.035)))),0)</f>
        <v>0</v>
      </c>
      <c r="I14" s="21">
        <f>IF(OR($E12="M",$E12="W"),IF($D13="u60",I12*IF(OR(AND(I12&lt;100, $E12="W"), AND(I12&lt;400,$E12="M")),0.07,0.035),IF($D13="60-69",I12*0.025*IF(OR(AND(I12&lt;100, $E12="W"), AND(I12&lt;400,$E12="M")),1,0),IF($D13="70+",I12*0,I12*IF(OR(AND(I12&lt;100, $E12="W"), AND(I12&lt;400,$E12="M")),0.07,0.035)))),0)</f>
        <v>0</v>
      </c>
      <c r="J14" s="21">
        <f>IF(OR($E12="M",$E12="W"),IF($D13="u60",J12*IF(OR(AND(J12&lt;100, $E12="W"), AND(J12&lt;400,$E12="M")),0.07,0.035),IF($D13="60-69",J12*0.025*IF(OR(AND(J12&lt;100, $E12="W"), AND(J12&lt;400,$E12="M")),1,0),IF($D13="70+",J12*0,J12*IF(OR(AND(J12&lt;100, $E12="W"), AND(J12&lt;400,$E12="M")),0.07,0.035)))),0)</f>
        <v>0</v>
      </c>
      <c r="K14" s="21">
        <f t="shared" si="0"/>
        <v>0</v>
      </c>
      <c r="L14" s="21">
        <f>SUM(K13:K14)</f>
        <v>0</v>
      </c>
      <c r="M14" s="63"/>
      <c r="N14" s="70"/>
      <c r="O14" s="71"/>
    </row>
    <row r="15" spans="1:53" ht="14.4" thickTop="1" x14ac:dyDescent="0.25">
      <c r="A15" s="14"/>
      <c r="B15" s="15"/>
      <c r="C15" s="16"/>
      <c r="D15" s="16"/>
      <c r="E15" s="36" t="s">
        <v>21</v>
      </c>
      <c r="F15" s="37"/>
      <c r="G15" s="37"/>
      <c r="H15" s="37"/>
      <c r="I15" s="37"/>
      <c r="J15" s="37"/>
      <c r="K15" s="17">
        <f t="shared" si="0"/>
        <v>0</v>
      </c>
      <c r="L15" s="17">
        <f>IF(D16="70+",0,K15)</f>
        <v>0</v>
      </c>
      <c r="M15" s="61">
        <f>COUNTIF(F15:J15,"&gt;0")</f>
        <v>0</v>
      </c>
      <c r="N15" s="66"/>
      <c r="O15" s="67"/>
    </row>
    <row r="16" spans="1:53" ht="13.8" x14ac:dyDescent="0.25">
      <c r="A16" s="29"/>
      <c r="B16" s="30"/>
      <c r="C16" s="31"/>
      <c r="D16" s="31"/>
      <c r="E16" s="36"/>
      <c r="F16" s="17">
        <f>IF(OR($E15="M",$E15="W"),IF($D16="u60",F15*0.035*IF(OR(AND(F15&lt;100, $E15="W"), AND(F15&lt;400,$E15="M")),0,1),IF($D16="60-69",F15*0.025*IF(OR(AND(F15&lt;100, $E15="W"), AND(F15&lt;400,$E15="M")),0,1),IF($D16="70+",F15*0*IF(OR(AND(F15&lt;100, $E15="W"), AND(F15&lt;400,$E15="M")),0,1),F15*0.035*IF(OR(AND(F15&lt;100, $E15="W"), AND(F15&lt;400,$E15="M")),0,1)))),0)</f>
        <v>0</v>
      </c>
      <c r="G16" s="17">
        <f>IF(OR($E15="M",$E15="W"),IF($D16="u60",G15*0.035*IF(OR(AND(G15&lt;100, $E15="W"), AND(G15&lt;400,$E15="M")),0,1),IF($D16="60-69",G15*0.025*IF(OR(AND(G15&lt;100, $E15="W"), AND(G15&lt;400,$E15="M")),0,1),IF($D16="70+",G15*0*IF(OR(AND(G15&lt;100, $E15="W"), AND(G15&lt;400,$E15="M")),0,1),G15*0.035*IF(OR(AND(G15&lt;100, $E15="W"), AND(G15&lt;400,$E15="M")),0,1)))),0)</f>
        <v>0</v>
      </c>
      <c r="H16" s="17">
        <f>IF(OR($E15="M",$E15="W"),IF($D16="u60",H15*0.035*IF(OR(AND(H15&lt;100, $E15="W"), AND(H15&lt;400,$E15="M")),0,1),IF($D16="60-69",H15*0.025*IF(OR(AND(H15&lt;100, $E15="W"), AND(H15&lt;400,$E15="M")),0,1),IF($D16="70+",H15*0*IF(OR(AND(H15&lt;100, $E15="W"), AND(H15&lt;400,$E15="M")),0,1),H15*0.035*IF(OR(AND(H15&lt;100, $E15="W"), AND(H15&lt;400,$E15="M")),0,1)))),0)</f>
        <v>0</v>
      </c>
      <c r="I16" s="17">
        <f>IF(OR($E15="M",$E15="W"),IF($D16="u60",I15*0.035*IF(OR(AND(I15&lt;100, $E15="W"), AND(I15&lt;400,$E15="M")),0,1),IF($D16="60-69",I15*0.025*IF(OR(AND(I15&lt;100, $E15="W"), AND(I15&lt;400,$E15="M")),0,1),IF($D16="70+",I15*0*IF(OR(AND(I15&lt;100, $E15="W"), AND(I15&lt;400,$E15="M")),0,1),I15*0.035*IF(OR(AND(I15&lt;100, $E15="W"), AND(I15&lt;400,$E15="M")),0,1)))),0)</f>
        <v>0</v>
      </c>
      <c r="J16" s="17">
        <f>IF(OR($E15="M",$E15="W"),IF($D16="u60",J15*0.035*IF(OR(AND(J15&lt;100, $E15="W"), AND(J15&lt;400,$E15="M")),0,1),IF($D16="60-69",J15*0.025*IF(OR(AND(J15&lt;100, $E15="W"), AND(J15&lt;400,$E15="M")),0,1),IF($D16="70+",J15*0*IF(OR(AND(J15&lt;100, $E15="W"), AND(J15&lt;400,$E15="M")),0,1),J15*0.035*IF(OR(AND(J15&lt;100, $E15="W"), AND(J15&lt;400,$E15="M")),0,1)))),0)</f>
        <v>0</v>
      </c>
      <c r="K16" s="17">
        <f t="shared" si="0"/>
        <v>0</v>
      </c>
      <c r="L16" s="17"/>
      <c r="M16" s="62"/>
      <c r="N16" s="68"/>
      <c r="O16" s="69"/>
    </row>
    <row r="17" spans="1:15" ht="14.4" thickBot="1" x14ac:dyDescent="0.3">
      <c r="A17" s="18"/>
      <c r="B17" s="19"/>
      <c r="C17" s="20"/>
      <c r="D17" s="20"/>
      <c r="E17" s="36"/>
      <c r="F17" s="21">
        <f>IF(OR($E15="M",$E15="W"),IF($D16="u60",F15*IF(OR(AND(F15&lt;100, $E15="W"), AND(F15&lt;400,$E15="M")),0.07,0.035),IF($D16="60-69",F15*0.025*IF(OR(AND(F15&lt;100, $E15="W"), AND(F15&lt;400,$E15="M")),1,0),IF($D16="70+",F15*0,F15*IF(OR(AND(F15&lt;100, $E15="W"), AND(F15&lt;400,$E15="M")),0.07,0.035)))),0)</f>
        <v>0</v>
      </c>
      <c r="G17" s="21">
        <f>IF(OR($E15="M",$E15="W"),IF($D16="u60",G15*IF(OR(AND(G15&lt;100, $E15="W"), AND(G15&lt;400,$E15="M")),0.07,0.035),IF($D16="60-69",G15*0.025*IF(OR(AND(G15&lt;100, $E15="W"), AND(G15&lt;400,$E15="M")),1,0),IF($D16="70+",G15*0,G15*IF(OR(AND(G15&lt;100, $E15="W"), AND(G15&lt;400,$E15="M")),0.07,0.035)))),0)</f>
        <v>0</v>
      </c>
      <c r="H17" s="21">
        <f>IF(OR($E15="M",$E15="W"),IF($D16="u60",H15*IF(OR(AND(H15&lt;100, $E15="W"), AND(H15&lt;400,$E15="M")),0.07,0.035),IF($D16="60-69",H15*0.025*IF(OR(AND(H15&lt;100, $E15="W"), AND(H15&lt;400,$E15="M")),1,0),IF($D16="70+",H15*0,H15*IF(OR(AND(H15&lt;100, $E15="W"), AND(H15&lt;400,$E15="M")),0.07,0.035)))),0)</f>
        <v>0</v>
      </c>
      <c r="I17" s="21">
        <f>IF(OR($E15="M",$E15="W"),IF($D16="u60",I15*IF(OR(AND(I15&lt;100, $E15="W"), AND(I15&lt;400,$E15="M")),0.07,0.035),IF($D16="60-69",I15*0.025*IF(OR(AND(I15&lt;100, $E15="W"), AND(I15&lt;400,$E15="M")),1,0),IF($D16="70+",I15*0,I15*IF(OR(AND(I15&lt;100, $E15="W"), AND(I15&lt;400,$E15="M")),0.07,0.035)))),0)</f>
        <v>0</v>
      </c>
      <c r="J17" s="21">
        <f>IF(OR($E15="M",$E15="W"),IF($D16="u60",J15*IF(OR(AND(J15&lt;100, $E15="W"), AND(J15&lt;400,$E15="M")),0.07,0.035),IF($D16="60-69",J15*0.025*IF(OR(AND(J15&lt;100, $E15="W"), AND(J15&lt;400,$E15="M")),1,0),IF($D16="70+",J15*0,J15*IF(OR(AND(J15&lt;100, $E15="W"), AND(J15&lt;400,$E15="M")),0.07,0.035)))),0)</f>
        <v>0</v>
      </c>
      <c r="K17" s="21">
        <f t="shared" si="0"/>
        <v>0</v>
      </c>
      <c r="L17" s="21">
        <f>SUM(K16:K17)</f>
        <v>0</v>
      </c>
      <c r="M17" s="63"/>
      <c r="N17" s="70"/>
      <c r="O17" s="71"/>
    </row>
    <row r="18" spans="1:15" ht="14.4" thickTop="1" x14ac:dyDescent="0.25">
      <c r="A18" s="14"/>
      <c r="B18" s="15"/>
      <c r="C18" s="16"/>
      <c r="D18" s="16"/>
      <c r="E18" s="36" t="s">
        <v>21</v>
      </c>
      <c r="F18" s="37"/>
      <c r="G18" s="37"/>
      <c r="H18" s="37"/>
      <c r="I18" s="37"/>
      <c r="J18" s="37"/>
      <c r="K18" s="17">
        <f t="shared" si="0"/>
        <v>0</v>
      </c>
      <c r="L18" s="17">
        <f>IF(D19="70+",0,K18)</f>
        <v>0</v>
      </c>
      <c r="M18" s="61">
        <f>COUNTIF(F18:J18,"&gt;0")</f>
        <v>0</v>
      </c>
      <c r="N18" s="66"/>
      <c r="O18" s="67"/>
    </row>
    <row r="19" spans="1:15" ht="13.8" x14ac:dyDescent="0.25">
      <c r="A19" s="29"/>
      <c r="B19" s="30"/>
      <c r="C19" s="31"/>
      <c r="D19" s="31"/>
      <c r="E19" s="36"/>
      <c r="F19" s="17">
        <f>IF(OR($E18="M",$E18="W"),IF($D19="u60",F18*0.035*IF(OR(AND(F18&lt;100, $E18="W"), AND(F18&lt;400,$E18="M")),0,1),IF($D19="60-69",F18*0.025*IF(OR(AND(F18&lt;100, $E18="W"), AND(F18&lt;400,$E18="M")),0,1),IF($D19="70+",F18*0*IF(OR(AND(F18&lt;100, $E18="W"), AND(F18&lt;400,$E18="M")),0,1),F18*0.035*IF(OR(AND(F18&lt;100, $E18="W"), AND(F18&lt;400,$E18="M")),0,1)))),0)</f>
        <v>0</v>
      </c>
      <c r="G19" s="17">
        <f>IF(OR($E18="M",$E18="W"),IF($D19="u60",G18*0.035*IF(OR(AND(G18&lt;100, $E18="W"), AND(G18&lt;400,$E18="M")),0,1),IF($D19="60-69",G18*0.025*IF(OR(AND(G18&lt;100, $E18="W"), AND(G18&lt;400,$E18="M")),0,1),IF($D19="70+",G18*0*IF(OR(AND(G18&lt;100, $E18="W"), AND(G18&lt;400,$E18="M")),0,1),G18*0.035*IF(OR(AND(G18&lt;100, $E18="W"), AND(G18&lt;400,$E18="M")),0,1)))),0)</f>
        <v>0</v>
      </c>
      <c r="H19" s="17">
        <f>IF(OR($E18="M",$E18="W"),IF($D19="u60",H18*0.035*IF(OR(AND(H18&lt;100, $E18="W"), AND(H18&lt;400,$E18="M")),0,1),IF($D19="60-69",H18*0.025*IF(OR(AND(H18&lt;100, $E18="W"), AND(H18&lt;400,$E18="M")),0,1),IF($D19="70+",H18*0*IF(OR(AND(H18&lt;100, $E18="W"), AND(H18&lt;400,$E18="M")),0,1),H18*0.035*IF(OR(AND(H18&lt;100, $E18="W"), AND(H18&lt;400,$E18="M")),0,1)))),0)</f>
        <v>0</v>
      </c>
      <c r="I19" s="17">
        <f>IF(OR($E18="M",$E18="W"),IF($D19="u60",I18*0.035*IF(OR(AND(I18&lt;100, $E18="W"), AND(I18&lt;400,$E18="M")),0,1),IF($D19="60-69",I18*0.025*IF(OR(AND(I18&lt;100, $E18="W"), AND(I18&lt;400,$E18="M")),0,1),IF($D19="70+",I18*0*IF(OR(AND(I18&lt;100, $E18="W"), AND(I18&lt;400,$E18="M")),0,1),I18*0.035*IF(OR(AND(I18&lt;100, $E18="W"), AND(I18&lt;400,$E18="M")),0,1)))),0)</f>
        <v>0</v>
      </c>
      <c r="J19" s="17">
        <f>IF(OR($E18="M",$E18="W"),IF($D19="u60",J18*0.035*IF(OR(AND(J18&lt;100, $E18="W"), AND(J18&lt;400,$E18="M")),0,1),IF($D19="60-69",J18*0.025*IF(OR(AND(J18&lt;100, $E18="W"), AND(J18&lt;400,$E18="M")),0,1),IF($D19="70+",J18*0*IF(OR(AND(J18&lt;100, $E18="W"), AND(J18&lt;400,$E18="M")),0,1),J18*0.035*IF(OR(AND(J18&lt;100, $E18="W"), AND(J18&lt;400,$E18="M")),0,1)))),0)</f>
        <v>0</v>
      </c>
      <c r="K19" s="17">
        <f t="shared" si="0"/>
        <v>0</v>
      </c>
      <c r="L19" s="17"/>
      <c r="M19" s="62"/>
      <c r="N19" s="68"/>
      <c r="O19" s="69"/>
    </row>
    <row r="20" spans="1:15" ht="14.4" thickBot="1" x14ac:dyDescent="0.3">
      <c r="A20" s="18"/>
      <c r="B20" s="19"/>
      <c r="C20" s="20"/>
      <c r="D20" s="20"/>
      <c r="E20" s="36"/>
      <c r="F20" s="21">
        <f>IF(OR($E18="M",$E18="W"),IF($D19="u60",F18*IF(OR(AND(F18&lt;100, $E18="W"), AND(F18&lt;400,$E18="M")),0.07,0.035),IF($D19="60-69",F18*0.025*IF(OR(AND(F18&lt;100, $E18="W"), AND(F18&lt;400,$E18="M")),1,0),IF($D19="70+",F18*0,F18*IF(OR(AND(F18&lt;100, $E18="W"), AND(F18&lt;400,$E18="M")),0.07,0.035)))),0)</f>
        <v>0</v>
      </c>
      <c r="G20" s="21">
        <f>IF(OR($E18="M",$E18="W"),IF($D19="u60",G18*IF(OR(AND(G18&lt;100, $E18="W"), AND(G18&lt;400,$E18="M")),0.07,0.035),IF($D19="60-69",G18*0.025*IF(OR(AND(G18&lt;100, $E18="W"), AND(G18&lt;400,$E18="M")),1,0),IF($D19="70+",G18*0,G18*IF(OR(AND(G18&lt;100, $E18="W"), AND(G18&lt;400,$E18="M")),0.07,0.035)))),0)</f>
        <v>0</v>
      </c>
      <c r="H20" s="21">
        <f>IF(OR($E18="M",$E18="W"),IF($D19="u60",H18*IF(OR(AND(H18&lt;100, $E18="W"), AND(H18&lt;400,$E18="M")),0.07,0.035),IF($D19="60-69",H18*0.025*IF(OR(AND(H18&lt;100, $E18="W"), AND(H18&lt;400,$E18="M")),1,0),IF($D19="70+",H18*0,H18*IF(OR(AND(H18&lt;100, $E18="W"), AND(H18&lt;400,$E18="M")),0.07,0.035)))),0)</f>
        <v>0</v>
      </c>
      <c r="I20" s="21">
        <f>IF(OR($E18="M",$E18="W"),IF($D19="u60",I18*IF(OR(AND(I18&lt;100, $E18="W"), AND(I18&lt;400,$E18="M")),0.07,0.035),IF($D19="60-69",I18*0.025*IF(OR(AND(I18&lt;100, $E18="W"), AND(I18&lt;400,$E18="M")),1,0),IF($D19="70+",I18*0,I18*IF(OR(AND(I18&lt;100, $E18="W"), AND(I18&lt;400,$E18="M")),0.07,0.035)))),0)</f>
        <v>0</v>
      </c>
      <c r="J20" s="21">
        <f>IF(OR($E18="M",$E18="W"),IF($D19="u60",J18*IF(OR(AND(J18&lt;100, $E18="W"), AND(J18&lt;400,$E18="M")),0.07,0.035),IF($D19="60-69",J18*0.025*IF(OR(AND(J18&lt;100, $E18="W"), AND(J18&lt;400,$E18="M")),1,0),IF($D19="70+",J18*0,J18*IF(OR(AND(J18&lt;100, $E18="W"), AND(J18&lt;400,$E18="M")),0.07,0.035)))),0)</f>
        <v>0</v>
      </c>
      <c r="K20" s="21">
        <f t="shared" si="0"/>
        <v>0</v>
      </c>
      <c r="L20" s="21">
        <f>SUM(K19:K20)</f>
        <v>0</v>
      </c>
      <c r="M20" s="63"/>
      <c r="N20" s="70"/>
      <c r="O20" s="71"/>
    </row>
    <row r="21" spans="1:15" ht="14.4" thickTop="1" x14ac:dyDescent="0.25">
      <c r="A21" s="14"/>
      <c r="B21" s="15"/>
      <c r="C21" s="16"/>
      <c r="D21" s="16"/>
      <c r="E21" s="36" t="s">
        <v>21</v>
      </c>
      <c r="F21" s="37"/>
      <c r="G21" s="37"/>
      <c r="H21" s="37"/>
      <c r="I21" s="37"/>
      <c r="J21" s="37"/>
      <c r="K21" s="17">
        <f t="shared" si="0"/>
        <v>0</v>
      </c>
      <c r="L21" s="17">
        <f>IF(D22="70+",0,K21)</f>
        <v>0</v>
      </c>
      <c r="M21" s="61">
        <f>COUNTIF(F21:J21,"&gt;0")</f>
        <v>0</v>
      </c>
      <c r="N21" s="66"/>
      <c r="O21" s="67"/>
    </row>
    <row r="22" spans="1:15" ht="13.8" x14ac:dyDescent="0.25">
      <c r="A22" s="29"/>
      <c r="B22" s="30"/>
      <c r="C22" s="31"/>
      <c r="D22" s="31"/>
      <c r="E22" s="36"/>
      <c r="F22" s="17">
        <f>IF(OR($E21="M",$E21="W"),IF($D22="u60",F21*0.035*IF(OR(AND(F21&lt;100, $E21="W"), AND(F21&lt;400,$E21="M")),0,1),IF($D22="60-69",F21*0.025*IF(OR(AND(F21&lt;100, $E21="W"), AND(F21&lt;400,$E21="M")),0,1),IF($D22="70+",F21*0*IF(OR(AND(F21&lt;100, $E21="W"), AND(F21&lt;400,$E21="M")),0,1),F21*0.035*IF(OR(AND(F21&lt;100, $E21="W"), AND(F21&lt;400,$E21="M")),0,1)))),0)</f>
        <v>0</v>
      </c>
      <c r="G22" s="17">
        <f>IF(OR($E21="M",$E21="W"),IF($D22="u60",G21*0.035*IF(OR(AND(G21&lt;100, $E21="W"), AND(G21&lt;400,$E21="M")),0,1),IF($D22="60-69",G21*0.025*IF(OR(AND(G21&lt;100, $E21="W"), AND(G21&lt;400,$E21="M")),0,1),IF($D22="70+",G21*0*IF(OR(AND(G21&lt;100, $E21="W"), AND(G21&lt;400,$E21="M")),0,1),G21*0.035*IF(OR(AND(G21&lt;100, $E21="W"), AND(G21&lt;400,$E21="M")),0,1)))),0)</f>
        <v>0</v>
      </c>
      <c r="H22" s="17">
        <f>IF(OR($E21="M",$E21="W"),IF($D22="u60",H21*0.035*IF(OR(AND(H21&lt;100, $E21="W"), AND(H21&lt;400,$E21="M")),0,1),IF($D22="60-69",H21*0.025*IF(OR(AND(H21&lt;100, $E21="W"), AND(H21&lt;400,$E21="M")),0,1),IF($D22="70+",H21*0*IF(OR(AND(H21&lt;100, $E21="W"), AND(H21&lt;400,$E21="M")),0,1),H21*0.035*IF(OR(AND(H21&lt;100, $E21="W"), AND(H21&lt;400,$E21="M")),0,1)))),0)</f>
        <v>0</v>
      </c>
      <c r="I22" s="17">
        <f>IF(OR($E21="M",$E21="W"),IF($D22="u60",I21*0.035*IF(OR(AND(I21&lt;100, $E21="W"), AND(I21&lt;400,$E21="M")),0,1),IF($D22="60-69",I21*0.025*IF(OR(AND(I21&lt;100, $E21="W"), AND(I21&lt;400,$E21="M")),0,1),IF($D22="70+",I21*0*IF(OR(AND(I21&lt;100, $E21="W"), AND(I21&lt;400,$E21="M")),0,1),I21*0.035*IF(OR(AND(I21&lt;100, $E21="W"), AND(I21&lt;400,$E21="M")),0,1)))),0)</f>
        <v>0</v>
      </c>
      <c r="J22" s="17">
        <f>IF(OR($E21="M",$E21="W"),IF($D22="u60",J21*0.035*IF(OR(AND(J21&lt;100, $E21="W"), AND(J21&lt;400,$E21="M")),0,1),IF($D22="60-69",J21*0.025*IF(OR(AND(J21&lt;100, $E21="W"), AND(J21&lt;400,$E21="M")),0,1),IF($D22="70+",J21*0*IF(OR(AND(J21&lt;100, $E21="W"), AND(J21&lt;400,$E21="M")),0,1),J21*0.035*IF(OR(AND(J21&lt;100, $E21="W"), AND(J21&lt;400,$E21="M")),0,1)))),0)</f>
        <v>0</v>
      </c>
      <c r="K22" s="17">
        <f t="shared" si="0"/>
        <v>0</v>
      </c>
      <c r="L22" s="17"/>
      <c r="M22" s="62"/>
      <c r="N22" s="68"/>
      <c r="O22" s="69"/>
    </row>
    <row r="23" spans="1:15" ht="14.4" thickBot="1" x14ac:dyDescent="0.3">
      <c r="A23" s="18"/>
      <c r="B23" s="19"/>
      <c r="C23" s="20"/>
      <c r="D23" s="20"/>
      <c r="E23" s="36"/>
      <c r="F23" s="21">
        <f>IF(OR($E21="M",$E21="W"),IF($D22="u60",F21*IF(OR(AND(F21&lt;100, $E21="W"), AND(F21&lt;400,$E21="M")),0.07,0.035),IF($D22="60-69",F21*0.025*IF(OR(AND(F21&lt;100, $E21="W"), AND(F21&lt;400,$E21="M")),1,0),IF($D22="70+",F21*0,F21*IF(OR(AND(F21&lt;100, $E21="W"), AND(F21&lt;400,$E21="M")),0.07,0.035)))),0)</f>
        <v>0</v>
      </c>
      <c r="G23" s="21">
        <f>IF(OR($E21="M",$E21="W"),IF($D22="u60",G21*IF(OR(AND(G21&lt;100, $E21="W"), AND(G21&lt;400,$E21="M")),0.07,0.035),IF($D22="60-69",G21*0.025*IF(OR(AND(G21&lt;100, $E21="W"), AND(G21&lt;400,$E21="M")),1,0),IF($D22="70+",G21*0,G21*IF(OR(AND(G21&lt;100, $E21="W"), AND(G21&lt;400,$E21="M")),0.07,0.035)))),0)</f>
        <v>0</v>
      </c>
      <c r="H23" s="21">
        <f>IF(OR($E21="M",$E21="W"),IF($D22="u60",H21*IF(OR(AND(H21&lt;100, $E21="W"), AND(H21&lt;400,$E21="M")),0.07,0.035),IF($D22="60-69",H21*0.025*IF(OR(AND(H21&lt;100, $E21="W"), AND(H21&lt;400,$E21="M")),1,0),IF($D22="70+",H21*0,H21*IF(OR(AND(H21&lt;100, $E21="W"), AND(H21&lt;400,$E21="M")),0.07,0.035)))),0)</f>
        <v>0</v>
      </c>
      <c r="I23" s="21">
        <f>IF(OR($E21="M",$E21="W"),IF($D22="u60",I21*IF(OR(AND(I21&lt;100, $E21="W"), AND(I21&lt;400,$E21="M")),0.07,0.035),IF($D22="60-69",I21*0.025*IF(OR(AND(I21&lt;100, $E21="W"), AND(I21&lt;400,$E21="M")),1,0),IF($D22="70+",I21*0,I21*IF(OR(AND(I21&lt;100, $E21="W"), AND(I21&lt;400,$E21="M")),0.07,0.035)))),0)</f>
        <v>0</v>
      </c>
      <c r="J23" s="21">
        <f>IF(OR($E21="M",$E21="W"),IF($D22="u60",J21*IF(OR(AND(J21&lt;100, $E21="W"), AND(J21&lt;400,$E21="M")),0.07,0.035),IF($D22="60-69",J21*0.025*IF(OR(AND(J21&lt;100, $E21="W"), AND(J21&lt;400,$E21="M")),1,0),IF($D22="70+",J21*0,J21*IF(OR(AND(J21&lt;100, $E21="W"), AND(J21&lt;400,$E21="M")),0.07,0.035)))),0)</f>
        <v>0</v>
      </c>
      <c r="K23" s="21">
        <f t="shared" si="0"/>
        <v>0</v>
      </c>
      <c r="L23" s="21">
        <f>SUM(K22:K23)</f>
        <v>0</v>
      </c>
      <c r="M23" s="63"/>
      <c r="N23" s="70"/>
      <c r="O23" s="71"/>
    </row>
    <row r="24" spans="1:15" ht="14.4" thickTop="1" x14ac:dyDescent="0.25">
      <c r="A24" s="14"/>
      <c r="B24" s="15"/>
      <c r="C24" s="16"/>
      <c r="D24" s="16"/>
      <c r="E24" s="36" t="s">
        <v>21</v>
      </c>
      <c r="F24" s="37"/>
      <c r="G24" s="37"/>
      <c r="H24" s="37"/>
      <c r="I24" s="37"/>
      <c r="J24" s="37"/>
      <c r="K24" s="17">
        <f t="shared" si="0"/>
        <v>0</v>
      </c>
      <c r="L24" s="17">
        <f>IF(D25="70+",0,K24)</f>
        <v>0</v>
      </c>
      <c r="M24" s="61">
        <f>COUNTIF(F24:J24,"&gt;0")</f>
        <v>0</v>
      </c>
      <c r="N24" s="66"/>
      <c r="O24" s="67"/>
    </row>
    <row r="25" spans="1:15" ht="13.8" x14ac:dyDescent="0.25">
      <c r="A25" s="29"/>
      <c r="B25" s="30"/>
      <c r="C25" s="31"/>
      <c r="D25" s="31"/>
      <c r="E25" s="36"/>
      <c r="F25" s="17">
        <f>IF(OR($E24="M",$E24="W"),IF($D25="u60",F24*0.035*IF(OR(AND(F24&lt;100, $E24="W"), AND(F24&lt;400,$E24="M")),0,1),IF($D25="60-69",F24*0.025*IF(OR(AND(F24&lt;100, $E24="W"), AND(F24&lt;400,$E24="M")),0,1),IF($D25="70+",F24*0*IF(OR(AND(F24&lt;100, $E24="W"), AND(F24&lt;400,$E24="M")),0,1),F24*0.035*IF(OR(AND(F24&lt;100, $E24="W"), AND(F24&lt;400,$E24="M")),0,1)))),0)</f>
        <v>0</v>
      </c>
      <c r="G25" s="17">
        <f>IF(OR($E24="M",$E24="W"),IF($D25="u60",G24*0.035*IF(OR(AND(G24&lt;100, $E24="W"), AND(G24&lt;400,$E24="M")),0,1),IF($D25="60-69",G24*0.025*IF(OR(AND(G24&lt;100, $E24="W"), AND(G24&lt;400,$E24="M")),0,1),IF($D25="70+",G24*0*IF(OR(AND(G24&lt;100, $E24="W"), AND(G24&lt;400,$E24="M")),0,1),G24*0.035*IF(OR(AND(G24&lt;100, $E24="W"), AND(G24&lt;400,$E24="M")),0,1)))),0)</f>
        <v>0</v>
      </c>
      <c r="H25" s="17">
        <f>IF(OR($E24="M",$E24="W"),IF($D25="u60",H24*0.035*IF(OR(AND(H24&lt;100, $E24="W"), AND(H24&lt;400,$E24="M")),0,1),IF($D25="60-69",H24*0.025*IF(OR(AND(H24&lt;100, $E24="W"), AND(H24&lt;400,$E24="M")),0,1),IF($D25="70+",H24*0*IF(OR(AND(H24&lt;100, $E24="W"), AND(H24&lt;400,$E24="M")),0,1),H24*0.035*IF(OR(AND(H24&lt;100, $E24="W"), AND(H24&lt;400,$E24="M")),0,1)))),0)</f>
        <v>0</v>
      </c>
      <c r="I25" s="17">
        <f>IF(OR($E24="M",$E24="W"),IF($D25="u60",I24*0.035*IF(OR(AND(I24&lt;100, $E24="W"), AND(I24&lt;400,$E24="M")),0,1),IF($D25="60-69",I24*0.025*IF(OR(AND(I24&lt;100, $E24="W"), AND(I24&lt;400,$E24="M")),0,1),IF($D25="70+",I24*0*IF(OR(AND(I24&lt;100, $E24="W"), AND(I24&lt;400,$E24="M")),0,1),I24*0.035*IF(OR(AND(I24&lt;100, $E24="W"), AND(I24&lt;400,$E24="M")),0,1)))),0)</f>
        <v>0</v>
      </c>
      <c r="J25" s="17">
        <f>IF(OR($E24="M",$E24="W"),IF($D25="u60",J24*0.035*IF(OR(AND(J24&lt;100, $E24="W"), AND(J24&lt;400,$E24="M")),0,1),IF($D25="60-69",J24*0.025*IF(OR(AND(J24&lt;100, $E24="W"), AND(J24&lt;400,$E24="M")),0,1),IF($D25="70+",J24*0*IF(OR(AND(J24&lt;100, $E24="W"), AND(J24&lt;400,$E24="M")),0,1),J24*0.035*IF(OR(AND(J24&lt;100, $E24="W"), AND(J24&lt;400,$E24="M")),0,1)))),0)</f>
        <v>0</v>
      </c>
      <c r="K25" s="17">
        <f t="shared" si="0"/>
        <v>0</v>
      </c>
      <c r="L25" s="17"/>
      <c r="M25" s="62"/>
      <c r="N25" s="68"/>
      <c r="O25" s="69"/>
    </row>
    <row r="26" spans="1:15" ht="14.4" thickBot="1" x14ac:dyDescent="0.3">
      <c r="A26" s="18"/>
      <c r="B26" s="19"/>
      <c r="C26" s="20"/>
      <c r="D26" s="20"/>
      <c r="E26" s="36"/>
      <c r="F26" s="21">
        <f>IF(OR($E24="M",$E24="W"),IF($D25="u60",F24*IF(OR(AND(F24&lt;100, $E24="W"), AND(F24&lt;400,$E24="M")),0.07,0.035),IF($D25="60-69",F24*0.025*IF(OR(AND(F24&lt;100, $E24="W"), AND(F24&lt;400,$E24="M")),1,0),IF($D25="70+",F24*0,F24*IF(OR(AND(F24&lt;100, $E24="W"), AND(F24&lt;400,$E24="M")),0.07,0.035)))),0)</f>
        <v>0</v>
      </c>
      <c r="G26" s="21">
        <f>IF(OR($E24="M",$E24="W"),IF($D25="u60",G24*IF(OR(AND(G24&lt;100, $E24="W"), AND(G24&lt;400,$E24="M")),0.07,0.035),IF($D25="60-69",G24*0.025*IF(OR(AND(G24&lt;100, $E24="W"), AND(G24&lt;400,$E24="M")),1,0),IF($D25="70+",G24*0,G24*IF(OR(AND(G24&lt;100, $E24="W"), AND(G24&lt;400,$E24="M")),0.07,0.035)))),0)</f>
        <v>0</v>
      </c>
      <c r="H26" s="21">
        <f>IF(OR($E24="M",$E24="W"),IF($D25="u60",H24*IF(OR(AND(H24&lt;100, $E24="W"), AND(H24&lt;400,$E24="M")),0.07,0.035),IF($D25="60-69",H24*0.025*IF(OR(AND(H24&lt;100, $E24="W"), AND(H24&lt;400,$E24="M")),1,0),IF($D25="70+",H24*0,H24*IF(OR(AND(H24&lt;100, $E24="W"), AND(H24&lt;400,$E24="M")),0.07,0.035)))),0)</f>
        <v>0</v>
      </c>
      <c r="I26" s="21">
        <f>IF(OR($E24="M",$E24="W"),IF($D25="u60",I24*IF(OR(AND(I24&lt;100, $E24="W"), AND(I24&lt;400,$E24="M")),0.07,0.035),IF($D25="60-69",I24*0.025*IF(OR(AND(I24&lt;100, $E24="W"), AND(I24&lt;400,$E24="M")),1,0),IF($D25="70+",I24*0,I24*IF(OR(AND(I24&lt;100, $E24="W"), AND(I24&lt;400,$E24="M")),0.07,0.035)))),0)</f>
        <v>0</v>
      </c>
      <c r="J26" s="21">
        <f>IF(OR($E24="M",$E24="W"),IF($D25="u60",J24*IF(OR(AND(J24&lt;100, $E24="W"), AND(J24&lt;400,$E24="M")),0.07,0.035),IF($D25="60-69",J24*0.025*IF(OR(AND(J24&lt;100, $E24="W"), AND(J24&lt;400,$E24="M")),1,0),IF($D25="70+",J24*0,J24*IF(OR(AND(J24&lt;100, $E24="W"), AND(J24&lt;400,$E24="M")),0.07,0.035)))),0)</f>
        <v>0</v>
      </c>
      <c r="K26" s="21">
        <f t="shared" si="0"/>
        <v>0</v>
      </c>
      <c r="L26" s="21">
        <f>SUM(K25:K26)</f>
        <v>0</v>
      </c>
      <c r="M26" s="63"/>
      <c r="N26" s="70"/>
      <c r="O26" s="71"/>
    </row>
    <row r="27" spans="1:15" ht="14.4" thickTop="1" x14ac:dyDescent="0.25">
      <c r="A27" s="14"/>
      <c r="B27" s="15"/>
      <c r="C27" s="16"/>
      <c r="D27" s="16"/>
      <c r="E27" s="36" t="s">
        <v>21</v>
      </c>
      <c r="F27" s="37"/>
      <c r="G27" s="37"/>
      <c r="H27" s="37"/>
      <c r="I27" s="37"/>
      <c r="J27" s="37"/>
      <c r="K27" s="17">
        <f t="shared" si="0"/>
        <v>0</v>
      </c>
      <c r="L27" s="17">
        <f>IF(D28="70+",0,K27)</f>
        <v>0</v>
      </c>
      <c r="M27" s="61">
        <f>COUNTIF(F27:J27,"&gt;0")</f>
        <v>0</v>
      </c>
      <c r="N27" s="66"/>
      <c r="O27" s="67"/>
    </row>
    <row r="28" spans="1:15" ht="13.8" x14ac:dyDescent="0.25">
      <c r="A28" s="29"/>
      <c r="B28" s="30"/>
      <c r="C28" s="31"/>
      <c r="D28" s="31"/>
      <c r="E28" s="36"/>
      <c r="F28" s="17">
        <f>IF(OR($E27="M",$E27="W"),IF($D28="u60",F27*0.035*IF(OR(AND(F27&lt;100, $E27="W"), AND(F27&lt;400,$E27="M")),0,1),IF($D28="60-69",F27*0.025*IF(OR(AND(F27&lt;100, $E27="W"), AND(F27&lt;400,$E27="M")),0,1),IF($D28="70+",F27*0*IF(OR(AND(F27&lt;100, $E27="W"), AND(F27&lt;400,$E27="M")),0,1),F27*0.035*IF(OR(AND(F27&lt;100, $E27="W"), AND(F27&lt;400,$E27="M")),0,1)))),0)</f>
        <v>0</v>
      </c>
      <c r="G28" s="17">
        <f>IF(OR($E27="M",$E27="W"),IF($D28="u60",G27*0.035*IF(OR(AND(G27&lt;100, $E27="W"), AND(G27&lt;400,$E27="M")),0,1),IF($D28="60-69",G27*0.025*IF(OR(AND(G27&lt;100, $E27="W"), AND(G27&lt;400,$E27="M")),0,1),IF($D28="70+",G27*0*IF(OR(AND(G27&lt;100, $E27="W"), AND(G27&lt;400,$E27="M")),0,1),G27*0.035*IF(OR(AND(G27&lt;100, $E27="W"), AND(G27&lt;400,$E27="M")),0,1)))),0)</f>
        <v>0</v>
      </c>
      <c r="H28" s="17">
        <f>IF(OR($E27="M",$E27="W"),IF($D28="u60",H27*0.035*IF(OR(AND(H27&lt;100, $E27="W"), AND(H27&lt;400,$E27="M")),0,1),IF($D28="60-69",H27*0.025*IF(OR(AND(H27&lt;100, $E27="W"), AND(H27&lt;400,$E27="M")),0,1),IF($D28="70+",H27*0*IF(OR(AND(H27&lt;100, $E27="W"), AND(H27&lt;400,$E27="M")),0,1),H27*0.035*IF(OR(AND(H27&lt;100, $E27="W"), AND(H27&lt;400,$E27="M")),0,1)))),0)</f>
        <v>0</v>
      </c>
      <c r="I28" s="17">
        <f>IF(OR($E27="M",$E27="W"),IF($D28="u60",I27*0.035*IF(OR(AND(I27&lt;100, $E27="W"), AND(I27&lt;400,$E27="M")),0,1),IF($D28="60-69",I27*0.025*IF(OR(AND(I27&lt;100, $E27="W"), AND(I27&lt;400,$E27="M")),0,1),IF($D28="70+",I27*0*IF(OR(AND(I27&lt;100, $E27="W"), AND(I27&lt;400,$E27="M")),0,1),I27*0.035*IF(OR(AND(I27&lt;100, $E27="W"), AND(I27&lt;400,$E27="M")),0,1)))),0)</f>
        <v>0</v>
      </c>
      <c r="J28" s="17">
        <f>IF(OR($E27="M",$E27="W"),IF($D28="u60",J27*0.035*IF(OR(AND(J27&lt;100, $E27="W"), AND(J27&lt;400,$E27="M")),0,1),IF($D28="60-69",J27*0.025*IF(OR(AND(J27&lt;100, $E27="W"), AND(J27&lt;400,$E27="M")),0,1),IF($D28="70+",J27*0*IF(OR(AND(J27&lt;100, $E27="W"), AND(J27&lt;400,$E27="M")),0,1),J27*0.035*IF(OR(AND(J27&lt;100, $E27="W"), AND(J27&lt;400,$E27="M")),0,1)))),0)</f>
        <v>0</v>
      </c>
      <c r="K28" s="17">
        <f t="shared" si="0"/>
        <v>0</v>
      </c>
      <c r="L28" s="17"/>
      <c r="M28" s="62"/>
      <c r="N28" s="68"/>
      <c r="O28" s="69"/>
    </row>
    <row r="29" spans="1:15" ht="14.4" thickBot="1" x14ac:dyDescent="0.3">
      <c r="A29" s="18"/>
      <c r="B29" s="19"/>
      <c r="C29" s="20"/>
      <c r="D29" s="20"/>
      <c r="E29" s="36"/>
      <c r="F29" s="21">
        <f>IF(OR($E27="M",$E27="W"),IF($D28="u60",F27*IF(OR(AND(F27&lt;100, $E27="W"), AND(F27&lt;400,$E27="M")),0.07,0.035),IF($D28="60-69",F27*0.025*IF(OR(AND(F27&lt;100, $E27="W"), AND(F27&lt;400,$E27="M")),1,0),IF($D28="70+",F27*0,F27*IF(OR(AND(F27&lt;100, $E27="W"), AND(F27&lt;400,$E27="M")),0.07,0.035)))),0)</f>
        <v>0</v>
      </c>
      <c r="G29" s="21">
        <f>IF(OR($E27="M",$E27="W"),IF($D28="u60",G27*IF(OR(AND(G27&lt;100, $E27="W"), AND(G27&lt;400,$E27="M")),0.07,0.035),IF($D28="60-69",G27*0.025*IF(OR(AND(G27&lt;100, $E27="W"), AND(G27&lt;400,$E27="M")),1,0),IF($D28="70+",G27*0,G27*IF(OR(AND(G27&lt;100, $E27="W"), AND(G27&lt;400,$E27="M")),0.07,0.035)))),0)</f>
        <v>0</v>
      </c>
      <c r="H29" s="21">
        <f>IF(OR($E27="M",$E27="W"),IF($D28="u60",H27*IF(OR(AND(H27&lt;100, $E27="W"), AND(H27&lt;400,$E27="M")),0.07,0.035),IF($D28="60-69",H27*0.025*IF(OR(AND(H27&lt;100, $E27="W"), AND(H27&lt;400,$E27="M")),1,0),IF($D28="70+",H27*0,H27*IF(OR(AND(H27&lt;100, $E27="W"), AND(H27&lt;400,$E27="M")),0.07,0.035)))),0)</f>
        <v>0</v>
      </c>
      <c r="I29" s="21">
        <f>IF(OR($E27="M",$E27="W"),IF($D28="u60",I27*IF(OR(AND(I27&lt;100, $E27="W"), AND(I27&lt;400,$E27="M")),0.07,0.035),IF($D28="60-69",I27*0.025*IF(OR(AND(I27&lt;100, $E27="W"), AND(I27&lt;400,$E27="M")),1,0),IF($D28="70+",I27*0,I27*IF(OR(AND(I27&lt;100, $E27="W"), AND(I27&lt;400,$E27="M")),0.07,0.035)))),0)</f>
        <v>0</v>
      </c>
      <c r="J29" s="21">
        <f>IF(OR($E27="M",$E27="W"),IF($D28="u60",J27*IF(OR(AND(J27&lt;100, $E27="W"), AND(J27&lt;400,$E27="M")),0.07,0.035),IF($D28="60-69",J27*0.025*IF(OR(AND(J27&lt;100, $E27="W"), AND(J27&lt;400,$E27="M")),1,0),IF($D28="70+",J27*0,J27*IF(OR(AND(J27&lt;100, $E27="W"), AND(J27&lt;400,$E27="M")),0.07,0.035)))),0)</f>
        <v>0</v>
      </c>
      <c r="K29" s="21">
        <f t="shared" si="0"/>
        <v>0</v>
      </c>
      <c r="L29" s="21">
        <f>SUM(K28:K29)</f>
        <v>0</v>
      </c>
      <c r="M29" s="63"/>
      <c r="N29" s="70"/>
      <c r="O29" s="71"/>
    </row>
    <row r="30" spans="1:15" ht="14.4" thickTop="1" x14ac:dyDescent="0.25">
      <c r="A30" s="14"/>
      <c r="B30" s="15"/>
      <c r="C30" s="16"/>
      <c r="D30" s="16"/>
      <c r="E30" s="36" t="s">
        <v>21</v>
      </c>
      <c r="F30" s="37"/>
      <c r="G30" s="37"/>
      <c r="H30" s="37"/>
      <c r="I30" s="37"/>
      <c r="J30" s="37"/>
      <c r="K30" s="17">
        <f t="shared" si="0"/>
        <v>0</v>
      </c>
      <c r="L30" s="17">
        <f>IF(D31="70+",0,K30)</f>
        <v>0</v>
      </c>
      <c r="M30" s="61">
        <f>COUNTIF(F30:J30,"&gt;0")</f>
        <v>0</v>
      </c>
      <c r="N30" s="66"/>
      <c r="O30" s="67"/>
    </row>
    <row r="31" spans="1:15" ht="13.8" x14ac:dyDescent="0.25">
      <c r="A31" s="29"/>
      <c r="B31" s="30"/>
      <c r="C31" s="31"/>
      <c r="D31" s="31"/>
      <c r="E31" s="36"/>
      <c r="F31" s="17">
        <f>IF(OR($E30="M",$E30="W"),IF($D31="u60",F30*0.035*IF(OR(AND(F30&lt;100, $E30="W"), AND(F30&lt;400,$E30="M")),0,1),IF($D31="60-69",F30*0.025*IF(OR(AND(F30&lt;100, $E30="W"), AND(F30&lt;400,$E30="M")),0,1),IF($D31="70+",F30*0*IF(OR(AND(F30&lt;100, $E30="W"), AND(F30&lt;400,$E30="M")),0,1),F30*0.035*IF(OR(AND(F30&lt;100, $E30="W"), AND(F30&lt;400,$E30="M")),0,1)))),0)</f>
        <v>0</v>
      </c>
      <c r="G31" s="17">
        <f>IF(OR($E30="M",$E30="W"),IF($D31="u60",G30*0.035*IF(OR(AND(G30&lt;100, $E30="W"), AND(G30&lt;400,$E30="M")),0,1),IF($D31="60-69",G30*0.025*IF(OR(AND(G30&lt;100, $E30="W"), AND(G30&lt;400,$E30="M")),0,1),IF($D31="70+",G30*0*IF(OR(AND(G30&lt;100, $E30="W"), AND(G30&lt;400,$E30="M")),0,1),G30*0.035*IF(OR(AND(G30&lt;100, $E30="W"), AND(G30&lt;400,$E30="M")),0,1)))),0)</f>
        <v>0</v>
      </c>
      <c r="H31" s="17">
        <f>IF(OR($E30="M",$E30="W"),IF($D31="u60",H30*0.035*IF(OR(AND(H30&lt;100, $E30="W"), AND(H30&lt;400,$E30="M")),0,1),IF($D31="60-69",H30*0.025*IF(OR(AND(H30&lt;100, $E30="W"), AND(H30&lt;400,$E30="M")),0,1),IF($D31="70+",H30*0*IF(OR(AND(H30&lt;100, $E30="W"), AND(H30&lt;400,$E30="M")),0,1),H30*0.035*IF(OR(AND(H30&lt;100, $E30="W"), AND(H30&lt;400,$E30="M")),0,1)))),0)</f>
        <v>0</v>
      </c>
      <c r="I31" s="17">
        <f>IF(OR($E30="M",$E30="W"),IF($D31="u60",I30*0.035*IF(OR(AND(I30&lt;100, $E30="W"), AND(I30&lt;400,$E30="M")),0,1),IF($D31="60-69",I30*0.025*IF(OR(AND(I30&lt;100, $E30="W"), AND(I30&lt;400,$E30="M")),0,1),IF($D31="70+",I30*0*IF(OR(AND(I30&lt;100, $E30="W"), AND(I30&lt;400,$E30="M")),0,1),I30*0.035*IF(OR(AND(I30&lt;100, $E30="W"), AND(I30&lt;400,$E30="M")),0,1)))),0)</f>
        <v>0</v>
      </c>
      <c r="J31" s="17">
        <f>IF(OR($E30="M",$E30="W"),IF($D31="u60",J30*0.035*IF(OR(AND(J30&lt;100, $E30="W"), AND(J30&lt;400,$E30="M")),0,1),IF($D31="60-69",J30*0.025*IF(OR(AND(J30&lt;100, $E30="W"), AND(J30&lt;400,$E30="M")),0,1),IF($D31="70+",J30*0*IF(OR(AND(J30&lt;100, $E30="W"), AND(J30&lt;400,$E30="M")),0,1),J30*0.035*IF(OR(AND(J30&lt;100, $E30="W"), AND(J30&lt;400,$E30="M")),0,1)))),0)</f>
        <v>0</v>
      </c>
      <c r="K31" s="17">
        <f t="shared" si="0"/>
        <v>0</v>
      </c>
      <c r="L31" s="17"/>
      <c r="M31" s="62"/>
      <c r="N31" s="68"/>
      <c r="O31" s="69"/>
    </row>
    <row r="32" spans="1:15" ht="14.4" thickBot="1" x14ac:dyDescent="0.3">
      <c r="A32" s="18"/>
      <c r="B32" s="19"/>
      <c r="C32" s="20"/>
      <c r="D32" s="20"/>
      <c r="E32" s="36"/>
      <c r="F32" s="21">
        <f>IF(OR($E30="M",$E30="W"),IF($D31="u60",F30*IF(OR(AND(F30&lt;100, $E30="W"), AND(F30&lt;400,$E30="M")),0.07,0.035),IF($D31="60-69",F30*0.025*IF(OR(AND(F30&lt;100, $E30="W"), AND(F30&lt;400,$E30="M")),1,0),IF($D31="70+",F30*0,F30*IF(OR(AND(F30&lt;100, $E30="W"), AND(F30&lt;400,$E30="M")),0.07,0.035)))),0)</f>
        <v>0</v>
      </c>
      <c r="G32" s="21">
        <f>IF(OR($E30="M",$E30="W"),IF($D31="u60",G30*IF(OR(AND(G30&lt;100, $E30="W"), AND(G30&lt;400,$E30="M")),0.07,0.035),IF($D31="60-69",G30*0.025*IF(OR(AND(G30&lt;100, $E30="W"), AND(G30&lt;400,$E30="M")),1,0),IF($D31="70+",G30*0,G30*IF(OR(AND(G30&lt;100, $E30="W"), AND(G30&lt;400,$E30="M")),0.07,0.035)))),0)</f>
        <v>0</v>
      </c>
      <c r="H32" s="21">
        <f>IF(OR($E30="M",$E30="W"),IF($D31="u60",H30*IF(OR(AND(H30&lt;100, $E30="W"), AND(H30&lt;400,$E30="M")),0.07,0.035),IF($D31="60-69",H30*0.025*IF(OR(AND(H30&lt;100, $E30="W"), AND(H30&lt;400,$E30="M")),1,0),IF($D31="70+",H30*0,H30*IF(OR(AND(H30&lt;100, $E30="W"), AND(H30&lt;400,$E30="M")),0.07,0.035)))),0)</f>
        <v>0</v>
      </c>
      <c r="I32" s="21">
        <f>IF(OR($E30="M",$E30="W"),IF($D31="u60",I30*IF(OR(AND(I30&lt;100, $E30="W"), AND(I30&lt;400,$E30="M")),0.07,0.035),IF($D31="60-69",I30*0.025*IF(OR(AND(I30&lt;100, $E30="W"), AND(I30&lt;400,$E30="M")),1,0),IF($D31="70+",I30*0,I30*IF(OR(AND(I30&lt;100, $E30="W"), AND(I30&lt;400,$E30="M")),0.07,0.035)))),0)</f>
        <v>0</v>
      </c>
      <c r="J32" s="21">
        <f>IF(OR($E30="M",$E30="W"),IF($D31="u60",J30*IF(OR(AND(J30&lt;100, $E30="W"), AND(J30&lt;400,$E30="M")),0.07,0.035),IF($D31="60-69",J30*0.025*IF(OR(AND(J30&lt;100, $E30="W"), AND(J30&lt;400,$E30="M")),1,0),IF($D31="70+",J30*0,J30*IF(OR(AND(J30&lt;100, $E30="W"), AND(J30&lt;400,$E30="M")),0.07,0.035)))),0)</f>
        <v>0</v>
      </c>
      <c r="K32" s="21">
        <f t="shared" si="0"/>
        <v>0</v>
      </c>
      <c r="L32" s="21">
        <f>SUM(K31:K32)</f>
        <v>0</v>
      </c>
      <c r="M32" s="63"/>
      <c r="N32" s="70"/>
      <c r="O32" s="71"/>
    </row>
    <row r="33" spans="1:15" ht="14.4" thickTop="1" x14ac:dyDescent="0.25">
      <c r="A33" s="22"/>
      <c r="B33" s="22"/>
      <c r="C33" s="22"/>
      <c r="D33" s="22"/>
      <c r="E33" s="22"/>
      <c r="F33" s="22"/>
      <c r="G33" s="77" t="s">
        <v>13</v>
      </c>
      <c r="H33" s="77"/>
      <c r="I33" s="28" t="s">
        <v>18</v>
      </c>
      <c r="J33" s="58">
        <f>Page24!J33 + COUNTA(B10,B13,B16,B19,B22,B26,B25,B26,B28,B31)</f>
        <v>0</v>
      </c>
      <c r="K33" s="27">
        <f>Page24!K33 + K9+K12+K15+K18+K21+K24+K27+K30</f>
        <v>0</v>
      </c>
      <c r="L33" s="24">
        <f>SUM(L9,L12,L15,L18,L21,L24,L27,L30)</f>
        <v>0</v>
      </c>
      <c r="M33" s="22" t="s">
        <v>12</v>
      </c>
      <c r="N33" s="25"/>
    </row>
    <row r="34" spans="1:15" ht="13.8" x14ac:dyDescent="0.25">
      <c r="A34" s="22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3">
        <f>Page24!L34 +L11+L14+L17+L20+L23+L26+L29+L32</f>
        <v>0</v>
      </c>
      <c r="M34" s="22" t="s">
        <v>50</v>
      </c>
      <c r="N34" s="26"/>
    </row>
    <row r="35" spans="1:15" ht="13.8" x14ac:dyDescent="0.25">
      <c r="A35" s="22"/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</row>
    <row r="36" spans="1:15" ht="13.8" x14ac:dyDescent="0.25">
      <c r="A36" s="72" t="s">
        <v>65</v>
      </c>
      <c r="B36" s="72"/>
      <c r="C36" s="73"/>
      <c r="D36" s="73"/>
      <c r="E36" s="73"/>
      <c r="F36" s="73"/>
      <c r="G36" s="73"/>
      <c r="H36" s="54" t="s">
        <v>66</v>
      </c>
      <c r="I36" s="73"/>
      <c r="J36" s="73"/>
      <c r="K36" s="73"/>
      <c r="L36" s="73"/>
      <c r="M36" s="22"/>
      <c r="N36" s="22"/>
      <c r="O36" s="22"/>
    </row>
    <row r="37" spans="1:15" ht="13.8" x14ac:dyDescent="0.25">
      <c r="A37" s="22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</row>
  </sheetData>
  <sheetProtection algorithmName="SHA-512" hashValue="bBBClG8xrhrm1aDNFb7HPGg16o1aVYa5IVLBKXEg+JNcjDhU/E0sEXjpHf/PLtXnhuHIOMSURHKQiqHKJSejOA==" saltValue="EBeMrkTc7UvC9eLhrHVrQQ==" spinCount="100000" sheet="1" objects="1" scenarios="1" selectLockedCells="1"/>
  <mergeCells count="35">
    <mergeCell ref="G1:I1"/>
    <mergeCell ref="AY1:AZ1"/>
    <mergeCell ref="G2:I2"/>
    <mergeCell ref="I4:K4"/>
    <mergeCell ref="C5:F5"/>
    <mergeCell ref="G5:H5"/>
    <mergeCell ref="N19:O19"/>
    <mergeCell ref="A6:O6"/>
    <mergeCell ref="N9:O9"/>
    <mergeCell ref="N10:O10"/>
    <mergeCell ref="N11:O11"/>
    <mergeCell ref="N12:O12"/>
    <mergeCell ref="N13:O13"/>
    <mergeCell ref="N14:O14"/>
    <mergeCell ref="N15:O15"/>
    <mergeCell ref="N16:O16"/>
    <mergeCell ref="N17:O17"/>
    <mergeCell ref="N18:O18"/>
    <mergeCell ref="N31:O31"/>
    <mergeCell ref="N20:O20"/>
    <mergeCell ref="N21:O21"/>
    <mergeCell ref="N22:O22"/>
    <mergeCell ref="N23:O23"/>
    <mergeCell ref="N24:O24"/>
    <mergeCell ref="N25:O25"/>
    <mergeCell ref="N26:O26"/>
    <mergeCell ref="N27:O27"/>
    <mergeCell ref="N28:O28"/>
    <mergeCell ref="N29:O29"/>
    <mergeCell ref="N30:O30"/>
    <mergeCell ref="N32:O32"/>
    <mergeCell ref="G33:H33"/>
    <mergeCell ref="A36:B36"/>
    <mergeCell ref="C36:G36"/>
    <mergeCell ref="I36:L36"/>
  </mergeCells>
  <dataValidations count="5">
    <dataValidation type="list" allowBlank="1" showInputMessage="1" showErrorMessage="1" errorTitle="Sex" error="Please enter M for male or F for female" promptTitle="Sex" sqref="C13 C31 C10 C16" xr:uid="{77DA962F-2C46-463F-9464-62713FACCE1D}">
      <formula1>$P$1:$P$2</formula1>
    </dataValidation>
    <dataValidation type="list" allowBlank="1" showInputMessage="1" showErrorMessage="1" errorTitle="Sex" error="Please enter M for male of F for female" promptTitle="Sex" sqref="C19 C28 C22 C25" xr:uid="{689275F2-2976-4A6E-A24A-F82F5C8AC6B4}">
      <formula1>$P$1:$P$2</formula1>
    </dataValidation>
    <dataValidation type="list" allowBlank="1" showInputMessage="1" showErrorMessage="1" sqref="E9 E12 E15 E18 E21 E24 E27 E30" xr:uid="{78B212E9-33BA-455D-BC1E-B12574AF5D71}">
      <formula1>$P$3:$P$4</formula1>
    </dataValidation>
    <dataValidation type="list" allowBlank="1" showInputMessage="1" showErrorMessage="1" errorTitle="Age Group" error="Please enter U60 if Employee is less than 60 years old. Or Enter B67 if he/she is between 60 and 70 years old. Or Enter 70+ if he/she is 70 years or over" promptTitle="Age Group" sqref="D10 D28 D25 D22 D19 D16 D13 D31" xr:uid="{8DD4EEDD-610C-4401-89A2-107BA0B55616}">
      <formula1>$AY$2:$AY$4</formula1>
    </dataValidation>
    <dataValidation allowBlank="1" showInputMessage="1" showErrorMessage="1" errorTitle="Age Group" error="Please enter U60 if Employee is less than 60 years old. Or Enter B67 if he/she is between 60 and 70 years old. Or Enter 70+ if he/she is 70 years or over" promptTitle="Age Group" sqref="E10:E11 E13:E14 E16:E17 E19:E20 E22:E23 E25:E26 E28:E29 E31:E32" xr:uid="{225E80B9-2927-4B4B-9814-7034344F2B50}"/>
  </dataValidations>
  <pageMargins left="0.5" right="0.5" top="0.25" bottom="0.25" header="0.5" footer="0.5"/>
  <pageSetup paperSize="5" scale="92" orientation="landscape" r:id="rId1"/>
  <headerFooter alignWithMargins="0">
    <oddFooter>&amp;L
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9329" r:id="rId4" name="Drop Down 1">
              <controlPr defaultSize="0" autoLine="0" autoPict="0">
                <anchor moveWithCells="1">
                  <from>
                    <xdr:col>8</xdr:col>
                    <xdr:colOff>937260</xdr:colOff>
                    <xdr:row>4</xdr:row>
                    <xdr:rowOff>7620</xdr:rowOff>
                  </from>
                  <to>
                    <xdr:col>10</xdr:col>
                    <xdr:colOff>220980</xdr:colOff>
                    <xdr:row>5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363A97-5009-4A7F-B988-2AF2F7B1710B}">
  <sheetPr>
    <pageSetUpPr fitToPage="1"/>
  </sheetPr>
  <dimension ref="A1:BA37"/>
  <sheetViews>
    <sheetView zoomScale="86" zoomScaleNormal="86" workbookViewId="0">
      <selection activeCell="C36" sqref="C36:G36"/>
    </sheetView>
  </sheetViews>
  <sheetFormatPr defaultRowHeight="13.2" x14ac:dyDescent="0.25"/>
  <cols>
    <col min="1" max="1" width="14.5546875" customWidth="1"/>
    <col min="2" max="2" width="25.6640625" customWidth="1"/>
    <col min="3" max="3" width="4.33203125" customWidth="1"/>
    <col min="4" max="4" width="8.6640625" customWidth="1"/>
    <col min="5" max="5" width="3.6640625" customWidth="1"/>
    <col min="6" max="10" width="14.109375" customWidth="1"/>
    <col min="11" max="11" width="16.109375" bestFit="1" customWidth="1"/>
    <col min="12" max="12" width="19.5546875" customWidth="1"/>
    <col min="13" max="14" width="3.6640625" customWidth="1"/>
    <col min="15" max="15" width="16.88671875" customWidth="1"/>
    <col min="16" max="16" width="6.6640625" hidden="1" customWidth="1"/>
    <col min="49" max="49" width="15.6640625" bestFit="1" customWidth="1"/>
    <col min="50" max="50" width="14.88671875" bestFit="1" customWidth="1"/>
    <col min="51" max="51" width="8.88671875" customWidth="1"/>
    <col min="52" max="52" width="17.109375" bestFit="1" customWidth="1"/>
  </cols>
  <sheetData>
    <row r="1" spans="1:53" ht="15.6" x14ac:dyDescent="0.3">
      <c r="A1" s="1"/>
      <c r="B1" s="2"/>
      <c r="F1" s="2"/>
      <c r="G1" s="75" t="s">
        <v>0</v>
      </c>
      <c r="H1" s="75"/>
      <c r="I1" s="75"/>
      <c r="L1" s="4" t="s">
        <v>15</v>
      </c>
      <c r="M1" s="4"/>
      <c r="N1" s="4"/>
      <c r="O1" s="2"/>
      <c r="P1" s="40" t="s">
        <v>21</v>
      </c>
      <c r="AW1" s="45" t="s">
        <v>40</v>
      </c>
      <c r="AX1" s="45" t="s">
        <v>41</v>
      </c>
      <c r="AY1" s="74" t="s">
        <v>43</v>
      </c>
      <c r="AZ1" s="74"/>
      <c r="BA1" s="45" t="s">
        <v>59</v>
      </c>
    </row>
    <row r="2" spans="1:53" ht="15.6" x14ac:dyDescent="0.3">
      <c r="A2" s="2"/>
      <c r="B2" s="2"/>
      <c r="F2" s="2"/>
      <c r="G2" s="74" t="s">
        <v>1</v>
      </c>
      <c r="H2" s="74"/>
      <c r="I2" s="74"/>
      <c r="L2" s="32"/>
      <c r="M2" s="5"/>
      <c r="O2" s="3" t="s">
        <v>108</v>
      </c>
      <c r="P2" s="38" t="s">
        <v>20</v>
      </c>
      <c r="AW2" s="45" t="s">
        <v>14</v>
      </c>
      <c r="AX2" s="49">
        <f>EOMONTH(G5,-1)+1</f>
        <v>45839</v>
      </c>
      <c r="AY2" s="53" t="s">
        <v>47</v>
      </c>
      <c r="AZ2" s="45" t="s">
        <v>44</v>
      </c>
      <c r="BA2">
        <f>WEEKNUM(G5,12)-WEEKNUM(DATE(YEAR(G5),MONTH(G5),1),12)+1</f>
        <v>5</v>
      </c>
    </row>
    <row r="3" spans="1:53" ht="15.6" x14ac:dyDescent="0.3">
      <c r="A3" s="2"/>
      <c r="B3" s="2"/>
      <c r="F3" s="3" t="s">
        <v>6</v>
      </c>
      <c r="G3" s="33"/>
      <c r="H3" s="33"/>
      <c r="I3" s="34"/>
      <c r="J3" s="2"/>
      <c r="L3" s="2"/>
      <c r="M3" s="2"/>
      <c r="O3" s="2"/>
      <c r="P3" s="39" t="s">
        <v>22</v>
      </c>
      <c r="AW3" s="45" t="s">
        <v>35</v>
      </c>
      <c r="AY3" s="45" t="s">
        <v>62</v>
      </c>
      <c r="AZ3" s="45" t="s">
        <v>45</v>
      </c>
    </row>
    <row r="4" spans="1:53" ht="15" x14ac:dyDescent="0.25">
      <c r="A4" s="2"/>
      <c r="B4" s="2"/>
      <c r="F4" s="3" t="s">
        <v>2</v>
      </c>
      <c r="G4" s="35"/>
      <c r="H4" s="3" t="s">
        <v>3</v>
      </c>
      <c r="I4" s="80"/>
      <c r="J4" s="80"/>
      <c r="K4" s="80"/>
      <c r="L4" s="2"/>
      <c r="M4" s="2"/>
      <c r="N4" s="2"/>
      <c r="O4" s="2"/>
      <c r="P4" s="39" t="s">
        <v>21</v>
      </c>
      <c r="AW4" s="45" t="s">
        <v>36</v>
      </c>
      <c r="AY4" s="45" t="s">
        <v>48</v>
      </c>
      <c r="AZ4" s="45" t="s">
        <v>46</v>
      </c>
    </row>
    <row r="5" spans="1:53" ht="15.6" x14ac:dyDescent="0.3">
      <c r="A5" s="2"/>
      <c r="B5" s="2"/>
      <c r="C5" s="76" t="s">
        <v>4</v>
      </c>
      <c r="D5" s="76"/>
      <c r="E5" s="76"/>
      <c r="F5" s="76"/>
      <c r="G5" s="78">
        <v>45869</v>
      </c>
      <c r="H5" s="79"/>
      <c r="I5" s="55" t="s">
        <v>14</v>
      </c>
      <c r="J5" s="51">
        <v>7</v>
      </c>
      <c r="K5" s="50"/>
      <c r="L5" s="2"/>
      <c r="M5" s="2"/>
      <c r="N5" s="2"/>
      <c r="O5" s="2"/>
      <c r="R5" s="45"/>
      <c r="AW5" s="45" t="s">
        <v>37</v>
      </c>
    </row>
    <row r="6" spans="1:53" ht="18" customHeight="1" x14ac:dyDescent="0.25">
      <c r="A6" s="74" t="s">
        <v>5</v>
      </c>
      <c r="B6" s="74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AW6" s="45" t="s">
        <v>38</v>
      </c>
    </row>
    <row r="7" spans="1:53" ht="13.8" x14ac:dyDescent="0.25">
      <c r="A7" s="6"/>
      <c r="B7" s="6"/>
      <c r="C7" s="6"/>
      <c r="D7" s="52"/>
      <c r="E7" s="41" t="s">
        <v>22</v>
      </c>
      <c r="F7" s="7" t="s">
        <v>14</v>
      </c>
      <c r="G7" s="8" t="s">
        <v>14</v>
      </c>
      <c r="H7" s="8" t="s">
        <v>14</v>
      </c>
      <c r="I7" s="8" t="s">
        <v>14</v>
      </c>
      <c r="J7" s="9" t="s">
        <v>14</v>
      </c>
      <c r="K7" s="6" t="s">
        <v>16</v>
      </c>
      <c r="L7" s="10" t="s">
        <v>49</v>
      </c>
      <c r="M7" s="43" t="s">
        <v>19</v>
      </c>
      <c r="N7" s="60"/>
      <c r="O7" s="52"/>
      <c r="AW7" s="45" t="s">
        <v>39</v>
      </c>
    </row>
    <row r="8" spans="1:53" ht="14.4" thickBot="1" x14ac:dyDescent="0.3">
      <c r="A8" s="11" t="s">
        <v>7</v>
      </c>
      <c r="B8" s="12" t="s">
        <v>10</v>
      </c>
      <c r="C8" s="12" t="s">
        <v>8</v>
      </c>
      <c r="D8" s="12" t="s">
        <v>42</v>
      </c>
      <c r="E8" s="42" t="s">
        <v>21</v>
      </c>
      <c r="F8" s="46">
        <f>IF(WEEKDAY(AX2)&gt;J5-1,AX2+7-(WEEKDAY(AX2)-(J5-1)),IF(WEEKDAY(AX2)&lt;J5-1,AX2 + (J5-1) - WEEKDAY(AX2),AX2))</f>
        <v>45842</v>
      </c>
      <c r="G8" s="47">
        <f>F8+7</f>
        <v>45849</v>
      </c>
      <c r="H8" s="47">
        <f>G8+7</f>
        <v>45856</v>
      </c>
      <c r="I8" s="47">
        <f>H8+7</f>
        <v>45863</v>
      </c>
      <c r="J8" s="48" t="str">
        <f>IF(MONTH(I8+7)=MONTH(G5),I8+7,"")</f>
        <v/>
      </c>
      <c r="K8" s="12" t="s">
        <v>11</v>
      </c>
      <c r="L8" s="13" t="s">
        <v>17</v>
      </c>
      <c r="M8" s="44" t="s">
        <v>79</v>
      </c>
      <c r="N8" s="64" t="s">
        <v>9</v>
      </c>
      <c r="O8" s="59"/>
      <c r="AW8" s="45" t="s">
        <v>33</v>
      </c>
    </row>
    <row r="9" spans="1:53" ht="14.4" thickTop="1" x14ac:dyDescent="0.25">
      <c r="A9" s="14"/>
      <c r="B9" s="15"/>
      <c r="C9" s="16"/>
      <c r="D9" s="16"/>
      <c r="E9" s="36" t="s">
        <v>21</v>
      </c>
      <c r="F9" s="37"/>
      <c r="G9" s="37"/>
      <c r="H9" s="37"/>
      <c r="I9" s="37"/>
      <c r="J9" s="37"/>
      <c r="K9" s="17">
        <f t="shared" ref="K9:K32" si="0">SUM(F9:J9)</f>
        <v>0</v>
      </c>
      <c r="L9" s="17">
        <f>IF(D10="70+",0,K9)</f>
        <v>0</v>
      </c>
      <c r="M9" s="61">
        <f>COUNTIF(F9:J9,"&gt;0")</f>
        <v>0</v>
      </c>
      <c r="N9" s="66"/>
      <c r="O9" s="67"/>
      <c r="AW9" s="45" t="s">
        <v>34</v>
      </c>
    </row>
    <row r="10" spans="1:53" ht="13.8" x14ac:dyDescent="0.25">
      <c r="A10" s="29"/>
      <c r="B10" s="30"/>
      <c r="C10" s="31"/>
      <c r="D10" s="31"/>
      <c r="E10" s="36"/>
      <c r="F10" s="17">
        <f>IF(OR($E9="M",$E9="W"),IF($D10="u60",F9*0.035*IF(OR(AND(F9&lt;100, $E9="W"), AND(F9&lt;400,$E9="M")),0,1),IF($D10="60-69",F9*0.025*IF(OR(AND(F9&lt;100, $E9="W"), AND(F9&lt;400,$E9="M")),0,1),IF($D10="70+",F9*0*IF(OR(AND(F9&lt;100, $E9="W"), AND(F9&lt;400,$E9="M")),0,1),F9*0.035*IF(OR(AND(F9&lt;100, $E9="W"), AND(F9&lt;400,$E9="M")),0,1)))),0)</f>
        <v>0</v>
      </c>
      <c r="G10" s="17">
        <f>IF(OR($E9="M",$E9="W"),IF($D10="u60",G9*0.035*IF(OR(AND(G9&lt;100, $E9="W"), AND(G9&lt;400,$E9="M")),0,1),IF($D10="60-69",G9*0.025*IF(OR(AND(G9&lt;100, $E9="W"), AND(G9&lt;400,$E9="M")),0,1),IF($D10="70+",G9*0*IF(OR(AND(G9&lt;100, $E9="W"), AND(G9&lt;400,$E9="M")),0,1),G9*0.035*IF(OR(AND(G9&lt;100, $E9="W"), AND(G9&lt;400,$E9="M")),0,1)))),0)</f>
        <v>0</v>
      </c>
      <c r="H10" s="17">
        <f>IF(OR($E9="M",$E9="W"),IF($D10="u60",H9*0.035*IF(OR(AND(H9&lt;100, $E9="W"), AND(H9&lt;400,$E9="M")),0,1),IF($D10="60-69",H9*0.025*IF(OR(AND(H9&lt;100, $E9="W"), AND(H9&lt;400,$E9="M")),0,1),IF($D10="70+",H9*0*IF(OR(AND(H9&lt;100, $E9="W"), AND(H9&lt;400,$E9="M")),0,1),H9*0.035*IF(OR(AND(H9&lt;100, $E9="W"), AND(H9&lt;400,$E9="M")),0,1)))),0)</f>
        <v>0</v>
      </c>
      <c r="I10" s="17">
        <f>IF(OR($E9="M",$E9="W"),IF($D10="u60",I9*0.035*IF(OR(AND(I9&lt;100, $E9="W"), AND(I9&lt;400,$E9="M")),0,1),IF($D10="60-69",I9*0.025*IF(OR(AND(I9&lt;100, $E9="W"), AND(I9&lt;400,$E9="M")),0,1),IF($D10="70+",I9*0*IF(OR(AND(I9&lt;100, $E9="W"), AND(I9&lt;400,$E9="M")),0,1),I9*0.035*IF(OR(AND(I9&lt;100, $E9="W"), AND(I9&lt;400,$E9="M")),0,1)))),0)</f>
        <v>0</v>
      </c>
      <c r="J10" s="17">
        <f>IF(OR($E9="M",$E9="W"),IF($D10="u60",J9*0.035*IF(OR(AND(J9&lt;100, $E9="W"), AND(J9&lt;400,$E9="M")),0,1),IF($D10="60-69",J9*0.025*IF(OR(AND(J9&lt;100, $E9="W"), AND(J9&lt;400,$E9="M")),0,1),IF($D10="70+",J9*0*IF(OR(AND(J9&lt;100, $E9="W"), AND(J9&lt;400,$E9="M")),0,1),J9*0.035*IF(OR(AND(J9&lt;100, $E9="W"), AND(J9&lt;400,$E9="M")),0,1)))),0)</f>
        <v>0</v>
      </c>
      <c r="K10" s="17">
        <f t="shared" si="0"/>
        <v>0</v>
      </c>
      <c r="L10" s="17"/>
      <c r="M10" s="62"/>
      <c r="N10" s="68"/>
      <c r="O10" s="69"/>
      <c r="T10" s="45"/>
    </row>
    <row r="11" spans="1:53" ht="14.4" thickBot="1" x14ac:dyDescent="0.3">
      <c r="A11" s="18"/>
      <c r="B11" s="19"/>
      <c r="C11" s="20"/>
      <c r="D11" s="20"/>
      <c r="E11" s="36"/>
      <c r="F11" s="21">
        <f>IF(OR($E9="M",$E9="W"),IF($D10="u60",F9*IF(OR(AND(F9&lt;100, $E9="W"), AND(F9&lt;400,$E9="M")),0.07,0.035),IF($D10="60-69",F9*0.025*IF(OR(AND(F9&lt;100, $E9="W"), AND(F9&lt;400,$E9="M")),1,0),IF($D10="70+",F9*0,F9*IF(OR(AND(F9&lt;100, $E9="W"), AND(F9&lt;400,$E9="M")),0.07,0.035)))),0)</f>
        <v>0</v>
      </c>
      <c r="G11" s="21">
        <f>IF(OR($E9="M",$E9="W"),IF($D10="u60",G9*IF(OR(AND(G9&lt;100, $E9="W"), AND(G9&lt;400,$E9="M")),0.07,0.035),IF($D10="60-69",G9*0.025*IF(OR(AND(G9&lt;100, $E9="W"), AND(G9&lt;400,$E9="M")),1,0),IF($D10="70+",G9*0,G9*IF(OR(AND(G9&lt;100, $E9="W"), AND(G9&lt;400,$E9="M")),0.07,0.035)))),0)</f>
        <v>0</v>
      </c>
      <c r="H11" s="21">
        <f>IF(OR($E9="M",$E9="W"),IF($D10="u60",H9*IF(OR(AND(H9&lt;100, $E9="W"), AND(H9&lt;400,$E9="M")),0.07,0.035),IF($D10="60-69",H9*0.025*IF(OR(AND(H9&lt;100, $E9="W"), AND(H9&lt;400,$E9="M")),1,0),IF($D10="70+",H9*0,H9*IF(OR(AND(H9&lt;100, $E9="W"), AND(H9&lt;400,$E9="M")),0.07,0.035)))),0)</f>
        <v>0</v>
      </c>
      <c r="I11" s="21">
        <f>IF(OR($E9="M",$E9="W"),IF($D10="u60",I9*IF(OR(AND(I9&lt;100, $E9="W"), AND(I9&lt;400,$E9="M")),0.07,0.035),IF($D10="60-69",I9*0.025*IF(OR(AND(I9&lt;100, $E9="W"), AND(I9&lt;400,$E9="M")),1,0),IF($D10="70+",I9*0,I9*IF(OR(AND(I9&lt;100, $E9="W"), AND(I9&lt;400,$E9="M")),0.07,0.035)))),0)</f>
        <v>0</v>
      </c>
      <c r="J11" s="21">
        <f>IF(OR($E9="M",$E9="W"),IF($D10="u60",J9*IF(OR(AND(J9&lt;100, $E9="W"), AND(J9&lt;400,$E9="M")),0.07,0.035),IF($D10="60-69",J9*0.025*IF(OR(AND(J9&lt;100, $E9="W"), AND(J9&lt;400,$E9="M")),1,0),IF($D10="70+",J9*0,J9*IF(OR(AND(J9&lt;100, $E9="W"), AND(J9&lt;400,$E9="M")),0.07,0.035)))),0)</f>
        <v>0</v>
      </c>
      <c r="K11" s="21">
        <f t="shared" si="0"/>
        <v>0</v>
      </c>
      <c r="L11" s="21">
        <f>SUM(K10:K11)</f>
        <v>0</v>
      </c>
      <c r="M11" s="63"/>
      <c r="N11" s="70"/>
      <c r="O11" s="71"/>
    </row>
    <row r="12" spans="1:53" ht="14.4" thickTop="1" x14ac:dyDescent="0.25">
      <c r="A12" s="14"/>
      <c r="B12" s="15"/>
      <c r="C12" s="16"/>
      <c r="D12" s="16"/>
      <c r="E12" s="36" t="s">
        <v>21</v>
      </c>
      <c r="F12" s="37"/>
      <c r="G12" s="37"/>
      <c r="H12" s="37"/>
      <c r="I12" s="37"/>
      <c r="J12" s="37"/>
      <c r="K12" s="17">
        <f t="shared" si="0"/>
        <v>0</v>
      </c>
      <c r="L12" s="17">
        <f>IF(D13="70+",0,K12)</f>
        <v>0</v>
      </c>
      <c r="M12" s="61">
        <f>COUNTIF(F12:J12,"&gt;0")</f>
        <v>0</v>
      </c>
      <c r="N12" s="66"/>
      <c r="O12" s="67"/>
    </row>
    <row r="13" spans="1:53" ht="13.8" x14ac:dyDescent="0.25">
      <c r="A13" s="29"/>
      <c r="B13" s="30"/>
      <c r="C13" s="31"/>
      <c r="D13" s="31"/>
      <c r="E13" s="36"/>
      <c r="F13" s="17">
        <f>IF(OR($E12="M",$E12="W"),IF($D13="u60",F12*0.035*IF(OR(AND(F12&lt;100, $E12="W"), AND(F12&lt;400,$E12="M")),0,1),IF($D13="60-69",F12*0.025*IF(OR(AND(F12&lt;100, $E12="W"), AND(F12&lt;400,$E12="M")),0,1),IF($D13="70+",F12*0*IF(OR(AND(F12&lt;100, $E12="W"), AND(F12&lt;400,$E12="M")),0,1),F12*0.035*IF(OR(AND(F12&lt;100, $E12="W"), AND(F12&lt;400,$E12="M")),0,1)))),0)</f>
        <v>0</v>
      </c>
      <c r="G13" s="17">
        <f>IF(OR($E12="M",$E12="W"),IF($D13="u60",G12*0.035*IF(OR(AND(G12&lt;100, $E12="W"), AND(G12&lt;400,$E12="M")),0,1),IF($D13="60-69",G12*0.025*IF(OR(AND(G12&lt;100, $E12="W"), AND(G12&lt;400,$E12="M")),0,1),IF($D13="70+",G12*0*IF(OR(AND(G12&lt;100, $E12="W"), AND(G12&lt;400,$E12="M")),0,1),G12*0.035*IF(OR(AND(G12&lt;100, $E12="W"), AND(G12&lt;400,$E12="M")),0,1)))),0)</f>
        <v>0</v>
      </c>
      <c r="H13" s="17">
        <f>IF(OR($E12="M",$E12="W"),IF($D13="u60",H12*0.035*IF(OR(AND(H12&lt;100, $E12="W"), AND(H12&lt;400,$E12="M")),0,1),IF($D13="60-69",H12*0.025*IF(OR(AND(H12&lt;100, $E12="W"), AND(H12&lt;400,$E12="M")),0,1),IF($D13="70+",H12*0*IF(OR(AND(H12&lt;100, $E12="W"), AND(H12&lt;400,$E12="M")),0,1),H12*0.035*IF(OR(AND(H12&lt;100, $E12="W"), AND(H12&lt;400,$E12="M")),0,1)))),0)</f>
        <v>0</v>
      </c>
      <c r="I13" s="17">
        <f>IF(OR($E12="M",$E12="W"),IF($D13="u60",I12*0.035*IF(OR(AND(I12&lt;100, $E12="W"), AND(I12&lt;400,$E12="M")),0,1),IF($D13="60-69",I12*0.025*IF(OR(AND(I12&lt;100, $E12="W"), AND(I12&lt;400,$E12="M")),0,1),IF($D13="70+",I12*0*IF(OR(AND(I12&lt;100, $E12="W"), AND(I12&lt;400,$E12="M")),0,1),I12*0.035*IF(OR(AND(I12&lt;100, $E12="W"), AND(I12&lt;400,$E12="M")),0,1)))),0)</f>
        <v>0</v>
      </c>
      <c r="J13" s="17">
        <f>IF(OR($E12="M",$E12="W"),IF($D13="u60",J12*0.035*IF(OR(AND(J12&lt;100, $E12="W"), AND(J12&lt;400,$E12="M")),0,1),IF($D13="60-69",J12*0.025*IF(OR(AND(J12&lt;100, $E12="W"), AND(J12&lt;400,$E12="M")),0,1),IF($D13="70+",J12*0*IF(OR(AND(J12&lt;100, $E12="W"), AND(J12&lt;400,$E12="M")),0,1),J12*0.035*IF(OR(AND(J12&lt;100, $E12="W"), AND(J12&lt;400,$E12="M")),0,1)))),0)</f>
        <v>0</v>
      </c>
      <c r="K13" s="17">
        <f t="shared" si="0"/>
        <v>0</v>
      </c>
      <c r="L13" s="17"/>
      <c r="M13" s="62"/>
      <c r="N13" s="68"/>
      <c r="O13" s="69"/>
    </row>
    <row r="14" spans="1:53" ht="14.4" thickBot="1" x14ac:dyDescent="0.3">
      <c r="A14" s="18"/>
      <c r="B14" s="19"/>
      <c r="C14" s="20"/>
      <c r="D14" s="20"/>
      <c r="E14" s="36"/>
      <c r="F14" s="21">
        <f>IF(OR($E12="M",$E12="W"),IF($D13="u60",F12*IF(OR(AND(F12&lt;100, $E12="W"), AND(F12&lt;400,$E12="M")),0.07,0.035),IF($D13="60-69",F12*0.025*IF(OR(AND(F12&lt;100, $E12="W"), AND(F12&lt;400,$E12="M")),1,0),IF($D13="70+",F12*0,F12*IF(OR(AND(F12&lt;100, $E12="W"), AND(F12&lt;400,$E12="M")),0.07,0.035)))),0)</f>
        <v>0</v>
      </c>
      <c r="G14" s="21">
        <f>IF(OR($E12="M",$E12="W"),IF($D13="u60",G12*IF(OR(AND(G12&lt;100, $E12="W"), AND(G12&lt;400,$E12="M")),0.07,0.035),IF($D13="60-69",G12*0.025*IF(OR(AND(G12&lt;100, $E12="W"), AND(G12&lt;400,$E12="M")),1,0),IF($D13="70+",G12*0,G12*IF(OR(AND(G12&lt;100, $E12="W"), AND(G12&lt;400,$E12="M")),0.07,0.035)))),0)</f>
        <v>0</v>
      </c>
      <c r="H14" s="21">
        <f>IF(OR($E12="M",$E12="W"),IF($D13="u60",H12*IF(OR(AND(H12&lt;100, $E12="W"), AND(H12&lt;400,$E12="M")),0.07,0.035),IF($D13="60-69",H12*0.025*IF(OR(AND(H12&lt;100, $E12="W"), AND(H12&lt;400,$E12="M")),1,0),IF($D13="70+",H12*0,H12*IF(OR(AND(H12&lt;100, $E12="W"), AND(H12&lt;400,$E12="M")),0.07,0.035)))),0)</f>
        <v>0</v>
      </c>
      <c r="I14" s="21">
        <f>IF(OR($E12="M",$E12="W"),IF($D13="u60",I12*IF(OR(AND(I12&lt;100, $E12="W"), AND(I12&lt;400,$E12="M")),0.07,0.035),IF($D13="60-69",I12*0.025*IF(OR(AND(I12&lt;100, $E12="W"), AND(I12&lt;400,$E12="M")),1,0),IF($D13="70+",I12*0,I12*IF(OR(AND(I12&lt;100, $E12="W"), AND(I12&lt;400,$E12="M")),0.07,0.035)))),0)</f>
        <v>0</v>
      </c>
      <c r="J14" s="21">
        <f>IF(OR($E12="M",$E12="W"),IF($D13="u60",J12*IF(OR(AND(J12&lt;100, $E12="W"), AND(J12&lt;400,$E12="M")),0.07,0.035),IF($D13="60-69",J12*0.025*IF(OR(AND(J12&lt;100, $E12="W"), AND(J12&lt;400,$E12="M")),1,0),IF($D13="70+",J12*0,J12*IF(OR(AND(J12&lt;100, $E12="W"), AND(J12&lt;400,$E12="M")),0.07,0.035)))),0)</f>
        <v>0</v>
      </c>
      <c r="K14" s="21">
        <f t="shared" si="0"/>
        <v>0</v>
      </c>
      <c r="L14" s="21">
        <f>SUM(K13:K14)</f>
        <v>0</v>
      </c>
      <c r="M14" s="63"/>
      <c r="N14" s="70"/>
      <c r="O14" s="71"/>
    </row>
    <row r="15" spans="1:53" ht="14.4" thickTop="1" x14ac:dyDescent="0.25">
      <c r="A15" s="14"/>
      <c r="B15" s="15"/>
      <c r="C15" s="16"/>
      <c r="D15" s="16"/>
      <c r="E15" s="36" t="s">
        <v>21</v>
      </c>
      <c r="F15" s="37"/>
      <c r="G15" s="37"/>
      <c r="H15" s="37"/>
      <c r="I15" s="37"/>
      <c r="J15" s="37"/>
      <c r="K15" s="17">
        <f t="shared" si="0"/>
        <v>0</v>
      </c>
      <c r="L15" s="17">
        <f>IF(D16="70+",0,K15)</f>
        <v>0</v>
      </c>
      <c r="M15" s="61">
        <f>COUNTIF(F15:J15,"&gt;0")</f>
        <v>0</v>
      </c>
      <c r="N15" s="66"/>
      <c r="O15" s="67"/>
    </row>
    <row r="16" spans="1:53" ht="13.8" x14ac:dyDescent="0.25">
      <c r="A16" s="29"/>
      <c r="B16" s="30"/>
      <c r="C16" s="31"/>
      <c r="D16" s="31"/>
      <c r="E16" s="36"/>
      <c r="F16" s="17">
        <f>IF(OR($E15="M",$E15="W"),IF($D16="u60",F15*0.035*IF(OR(AND(F15&lt;100, $E15="W"), AND(F15&lt;400,$E15="M")),0,1),IF($D16="60-69",F15*0.025*IF(OR(AND(F15&lt;100, $E15="W"), AND(F15&lt;400,$E15="M")),0,1),IF($D16="70+",F15*0*IF(OR(AND(F15&lt;100, $E15="W"), AND(F15&lt;400,$E15="M")),0,1),F15*0.035*IF(OR(AND(F15&lt;100, $E15="W"), AND(F15&lt;400,$E15="M")),0,1)))),0)</f>
        <v>0</v>
      </c>
      <c r="G16" s="17">
        <f>IF(OR($E15="M",$E15="W"),IF($D16="u60",G15*0.035*IF(OR(AND(G15&lt;100, $E15="W"), AND(G15&lt;400,$E15="M")),0,1),IF($D16="60-69",G15*0.025*IF(OR(AND(G15&lt;100, $E15="W"), AND(G15&lt;400,$E15="M")),0,1),IF($D16="70+",G15*0*IF(OR(AND(G15&lt;100, $E15="W"), AND(G15&lt;400,$E15="M")),0,1),G15*0.035*IF(OR(AND(G15&lt;100, $E15="W"), AND(G15&lt;400,$E15="M")),0,1)))),0)</f>
        <v>0</v>
      </c>
      <c r="H16" s="17">
        <f>IF(OR($E15="M",$E15="W"),IF($D16="u60",H15*0.035*IF(OR(AND(H15&lt;100, $E15="W"), AND(H15&lt;400,$E15="M")),0,1),IF($D16="60-69",H15*0.025*IF(OR(AND(H15&lt;100, $E15="W"), AND(H15&lt;400,$E15="M")),0,1),IF($D16="70+",H15*0*IF(OR(AND(H15&lt;100, $E15="W"), AND(H15&lt;400,$E15="M")),0,1),H15*0.035*IF(OR(AND(H15&lt;100, $E15="W"), AND(H15&lt;400,$E15="M")),0,1)))),0)</f>
        <v>0</v>
      </c>
      <c r="I16" s="17">
        <f>IF(OR($E15="M",$E15="W"),IF($D16="u60",I15*0.035*IF(OR(AND(I15&lt;100, $E15="W"), AND(I15&lt;400,$E15="M")),0,1),IF($D16="60-69",I15*0.025*IF(OR(AND(I15&lt;100, $E15="W"), AND(I15&lt;400,$E15="M")),0,1),IF($D16="70+",I15*0*IF(OR(AND(I15&lt;100, $E15="W"), AND(I15&lt;400,$E15="M")),0,1),I15*0.035*IF(OR(AND(I15&lt;100, $E15="W"), AND(I15&lt;400,$E15="M")),0,1)))),0)</f>
        <v>0</v>
      </c>
      <c r="J16" s="17">
        <f>IF(OR($E15="M",$E15="W"),IF($D16="u60",J15*0.035*IF(OR(AND(J15&lt;100, $E15="W"), AND(J15&lt;400,$E15="M")),0,1),IF($D16="60-69",J15*0.025*IF(OR(AND(J15&lt;100, $E15="W"), AND(J15&lt;400,$E15="M")),0,1),IF($D16="70+",J15*0*IF(OR(AND(J15&lt;100, $E15="W"), AND(J15&lt;400,$E15="M")),0,1),J15*0.035*IF(OR(AND(J15&lt;100, $E15="W"), AND(J15&lt;400,$E15="M")),0,1)))),0)</f>
        <v>0</v>
      </c>
      <c r="K16" s="17">
        <f t="shared" si="0"/>
        <v>0</v>
      </c>
      <c r="L16" s="17"/>
      <c r="M16" s="62"/>
      <c r="N16" s="68"/>
      <c r="O16" s="69"/>
    </row>
    <row r="17" spans="1:15" ht="14.4" thickBot="1" x14ac:dyDescent="0.3">
      <c r="A17" s="18"/>
      <c r="B17" s="19"/>
      <c r="C17" s="20"/>
      <c r="D17" s="20"/>
      <c r="E17" s="36"/>
      <c r="F17" s="21">
        <f>IF(OR($E15="M",$E15="W"),IF($D16="u60",F15*IF(OR(AND(F15&lt;100, $E15="W"), AND(F15&lt;400,$E15="M")),0.07,0.035),IF($D16="60-69",F15*0.025*IF(OR(AND(F15&lt;100, $E15="W"), AND(F15&lt;400,$E15="M")),1,0),IF($D16="70+",F15*0,F15*IF(OR(AND(F15&lt;100, $E15="W"), AND(F15&lt;400,$E15="M")),0.07,0.035)))),0)</f>
        <v>0</v>
      </c>
      <c r="G17" s="21">
        <f>IF(OR($E15="M",$E15="W"),IF($D16="u60",G15*IF(OR(AND(G15&lt;100, $E15="W"), AND(G15&lt;400,$E15="M")),0.07,0.035),IF($D16="60-69",G15*0.025*IF(OR(AND(G15&lt;100, $E15="W"), AND(G15&lt;400,$E15="M")),1,0),IF($D16="70+",G15*0,G15*IF(OR(AND(G15&lt;100, $E15="W"), AND(G15&lt;400,$E15="M")),0.07,0.035)))),0)</f>
        <v>0</v>
      </c>
      <c r="H17" s="21">
        <f>IF(OR($E15="M",$E15="W"),IF($D16="u60",H15*IF(OR(AND(H15&lt;100, $E15="W"), AND(H15&lt;400,$E15="M")),0.07,0.035),IF($D16="60-69",H15*0.025*IF(OR(AND(H15&lt;100, $E15="W"), AND(H15&lt;400,$E15="M")),1,0),IF($D16="70+",H15*0,H15*IF(OR(AND(H15&lt;100, $E15="W"), AND(H15&lt;400,$E15="M")),0.07,0.035)))),0)</f>
        <v>0</v>
      </c>
      <c r="I17" s="21">
        <f>IF(OR($E15="M",$E15="W"),IF($D16="u60",I15*IF(OR(AND(I15&lt;100, $E15="W"), AND(I15&lt;400,$E15="M")),0.07,0.035),IF($D16="60-69",I15*0.025*IF(OR(AND(I15&lt;100, $E15="W"), AND(I15&lt;400,$E15="M")),1,0),IF($D16="70+",I15*0,I15*IF(OR(AND(I15&lt;100, $E15="W"), AND(I15&lt;400,$E15="M")),0.07,0.035)))),0)</f>
        <v>0</v>
      </c>
      <c r="J17" s="21">
        <f>IF(OR($E15="M",$E15="W"),IF($D16="u60",J15*IF(OR(AND(J15&lt;100, $E15="W"), AND(J15&lt;400,$E15="M")),0.07,0.035),IF($D16="60-69",J15*0.025*IF(OR(AND(J15&lt;100, $E15="W"), AND(J15&lt;400,$E15="M")),1,0),IF($D16="70+",J15*0,J15*IF(OR(AND(J15&lt;100, $E15="W"), AND(J15&lt;400,$E15="M")),0.07,0.035)))),0)</f>
        <v>0</v>
      </c>
      <c r="K17" s="21">
        <f t="shared" si="0"/>
        <v>0</v>
      </c>
      <c r="L17" s="21">
        <f>SUM(K16:K17)</f>
        <v>0</v>
      </c>
      <c r="M17" s="63"/>
      <c r="N17" s="70"/>
      <c r="O17" s="71"/>
    </row>
    <row r="18" spans="1:15" ht="14.4" thickTop="1" x14ac:dyDescent="0.25">
      <c r="A18" s="14"/>
      <c r="B18" s="15"/>
      <c r="C18" s="16"/>
      <c r="D18" s="16"/>
      <c r="E18" s="36" t="s">
        <v>21</v>
      </c>
      <c r="F18" s="37"/>
      <c r="G18" s="37"/>
      <c r="H18" s="37"/>
      <c r="I18" s="37"/>
      <c r="J18" s="37"/>
      <c r="K18" s="17">
        <f t="shared" si="0"/>
        <v>0</v>
      </c>
      <c r="L18" s="17">
        <f>IF(D19="70+",0,K18)</f>
        <v>0</v>
      </c>
      <c r="M18" s="61">
        <f>COUNTIF(F18:J18,"&gt;0")</f>
        <v>0</v>
      </c>
      <c r="N18" s="66"/>
      <c r="O18" s="67"/>
    </row>
    <row r="19" spans="1:15" ht="13.8" x14ac:dyDescent="0.25">
      <c r="A19" s="29"/>
      <c r="B19" s="30"/>
      <c r="C19" s="31"/>
      <c r="D19" s="31"/>
      <c r="E19" s="36"/>
      <c r="F19" s="17">
        <f>IF(OR($E18="M",$E18="W"),IF($D19="u60",F18*0.035*IF(OR(AND(F18&lt;100, $E18="W"), AND(F18&lt;400,$E18="M")),0,1),IF($D19="60-69",F18*0.025*IF(OR(AND(F18&lt;100, $E18="W"), AND(F18&lt;400,$E18="M")),0,1),IF($D19="70+",F18*0*IF(OR(AND(F18&lt;100, $E18="W"), AND(F18&lt;400,$E18="M")),0,1),F18*0.035*IF(OR(AND(F18&lt;100, $E18="W"), AND(F18&lt;400,$E18="M")),0,1)))),0)</f>
        <v>0</v>
      </c>
      <c r="G19" s="17">
        <f>IF(OR($E18="M",$E18="W"),IF($D19="u60",G18*0.035*IF(OR(AND(G18&lt;100, $E18="W"), AND(G18&lt;400,$E18="M")),0,1),IF($D19="60-69",G18*0.025*IF(OR(AND(G18&lt;100, $E18="W"), AND(G18&lt;400,$E18="M")),0,1),IF($D19="70+",G18*0*IF(OR(AND(G18&lt;100, $E18="W"), AND(G18&lt;400,$E18="M")),0,1),G18*0.035*IF(OR(AND(G18&lt;100, $E18="W"), AND(G18&lt;400,$E18="M")),0,1)))),0)</f>
        <v>0</v>
      </c>
      <c r="H19" s="17">
        <f>IF(OR($E18="M",$E18="W"),IF($D19="u60",H18*0.035*IF(OR(AND(H18&lt;100, $E18="W"), AND(H18&lt;400,$E18="M")),0,1),IF($D19="60-69",H18*0.025*IF(OR(AND(H18&lt;100, $E18="W"), AND(H18&lt;400,$E18="M")),0,1),IF($D19="70+",H18*0*IF(OR(AND(H18&lt;100, $E18="W"), AND(H18&lt;400,$E18="M")),0,1),H18*0.035*IF(OR(AND(H18&lt;100, $E18="W"), AND(H18&lt;400,$E18="M")),0,1)))),0)</f>
        <v>0</v>
      </c>
      <c r="I19" s="17">
        <f>IF(OR($E18="M",$E18="W"),IF($D19="u60",I18*0.035*IF(OR(AND(I18&lt;100, $E18="W"), AND(I18&lt;400,$E18="M")),0,1),IF($D19="60-69",I18*0.025*IF(OR(AND(I18&lt;100, $E18="W"), AND(I18&lt;400,$E18="M")),0,1),IF($D19="70+",I18*0*IF(OR(AND(I18&lt;100, $E18="W"), AND(I18&lt;400,$E18="M")),0,1),I18*0.035*IF(OR(AND(I18&lt;100, $E18="W"), AND(I18&lt;400,$E18="M")),0,1)))),0)</f>
        <v>0</v>
      </c>
      <c r="J19" s="17">
        <f>IF(OR($E18="M",$E18="W"),IF($D19="u60",J18*0.035*IF(OR(AND(J18&lt;100, $E18="W"), AND(J18&lt;400,$E18="M")),0,1),IF($D19="60-69",J18*0.025*IF(OR(AND(J18&lt;100, $E18="W"), AND(J18&lt;400,$E18="M")),0,1),IF($D19="70+",J18*0*IF(OR(AND(J18&lt;100, $E18="W"), AND(J18&lt;400,$E18="M")),0,1),J18*0.035*IF(OR(AND(J18&lt;100, $E18="W"), AND(J18&lt;400,$E18="M")),0,1)))),0)</f>
        <v>0</v>
      </c>
      <c r="K19" s="17">
        <f t="shared" si="0"/>
        <v>0</v>
      </c>
      <c r="L19" s="17"/>
      <c r="M19" s="62"/>
      <c r="N19" s="68"/>
      <c r="O19" s="69"/>
    </row>
    <row r="20" spans="1:15" ht="14.4" thickBot="1" x14ac:dyDescent="0.3">
      <c r="A20" s="18"/>
      <c r="B20" s="19"/>
      <c r="C20" s="20"/>
      <c r="D20" s="20"/>
      <c r="E20" s="36"/>
      <c r="F20" s="21">
        <f>IF(OR($E18="M",$E18="W"),IF($D19="u60",F18*IF(OR(AND(F18&lt;100, $E18="W"), AND(F18&lt;400,$E18="M")),0.07,0.035),IF($D19="60-69",F18*0.025*IF(OR(AND(F18&lt;100, $E18="W"), AND(F18&lt;400,$E18="M")),1,0),IF($D19="70+",F18*0,F18*IF(OR(AND(F18&lt;100, $E18="W"), AND(F18&lt;400,$E18="M")),0.07,0.035)))),0)</f>
        <v>0</v>
      </c>
      <c r="G20" s="21">
        <f>IF(OR($E18="M",$E18="W"),IF($D19="u60",G18*IF(OR(AND(G18&lt;100, $E18="W"), AND(G18&lt;400,$E18="M")),0.07,0.035),IF($D19="60-69",G18*0.025*IF(OR(AND(G18&lt;100, $E18="W"), AND(G18&lt;400,$E18="M")),1,0),IF($D19="70+",G18*0,G18*IF(OR(AND(G18&lt;100, $E18="W"), AND(G18&lt;400,$E18="M")),0.07,0.035)))),0)</f>
        <v>0</v>
      </c>
      <c r="H20" s="21">
        <f>IF(OR($E18="M",$E18="W"),IF($D19="u60",H18*IF(OR(AND(H18&lt;100, $E18="W"), AND(H18&lt;400,$E18="M")),0.07,0.035),IF($D19="60-69",H18*0.025*IF(OR(AND(H18&lt;100, $E18="W"), AND(H18&lt;400,$E18="M")),1,0),IF($D19="70+",H18*0,H18*IF(OR(AND(H18&lt;100, $E18="W"), AND(H18&lt;400,$E18="M")),0.07,0.035)))),0)</f>
        <v>0</v>
      </c>
      <c r="I20" s="21">
        <f>IF(OR($E18="M",$E18="W"),IF($D19="u60",I18*IF(OR(AND(I18&lt;100, $E18="W"), AND(I18&lt;400,$E18="M")),0.07,0.035),IF($D19="60-69",I18*0.025*IF(OR(AND(I18&lt;100, $E18="W"), AND(I18&lt;400,$E18="M")),1,0),IF($D19="70+",I18*0,I18*IF(OR(AND(I18&lt;100, $E18="W"), AND(I18&lt;400,$E18="M")),0.07,0.035)))),0)</f>
        <v>0</v>
      </c>
      <c r="J20" s="21">
        <f>IF(OR($E18="M",$E18="W"),IF($D19="u60",J18*IF(OR(AND(J18&lt;100, $E18="W"), AND(J18&lt;400,$E18="M")),0.07,0.035),IF($D19="60-69",J18*0.025*IF(OR(AND(J18&lt;100, $E18="W"), AND(J18&lt;400,$E18="M")),1,0),IF($D19="70+",J18*0,J18*IF(OR(AND(J18&lt;100, $E18="W"), AND(J18&lt;400,$E18="M")),0.07,0.035)))),0)</f>
        <v>0</v>
      </c>
      <c r="K20" s="21">
        <f t="shared" si="0"/>
        <v>0</v>
      </c>
      <c r="L20" s="21">
        <f>SUM(K19:K20)</f>
        <v>0</v>
      </c>
      <c r="M20" s="63"/>
      <c r="N20" s="70"/>
      <c r="O20" s="71"/>
    </row>
    <row r="21" spans="1:15" ht="14.4" thickTop="1" x14ac:dyDescent="0.25">
      <c r="A21" s="14"/>
      <c r="B21" s="15"/>
      <c r="C21" s="16"/>
      <c r="D21" s="16"/>
      <c r="E21" s="36" t="s">
        <v>21</v>
      </c>
      <c r="F21" s="37"/>
      <c r="G21" s="37"/>
      <c r="H21" s="37"/>
      <c r="I21" s="37"/>
      <c r="J21" s="37"/>
      <c r="K21" s="17">
        <f t="shared" si="0"/>
        <v>0</v>
      </c>
      <c r="L21" s="17">
        <f>IF(D22="70+",0,K21)</f>
        <v>0</v>
      </c>
      <c r="M21" s="61">
        <f>COUNTIF(F21:J21,"&gt;0")</f>
        <v>0</v>
      </c>
      <c r="N21" s="66"/>
      <c r="O21" s="67"/>
    </row>
    <row r="22" spans="1:15" ht="13.8" x14ac:dyDescent="0.25">
      <c r="A22" s="29"/>
      <c r="B22" s="30"/>
      <c r="C22" s="31"/>
      <c r="D22" s="31"/>
      <c r="E22" s="36"/>
      <c r="F22" s="17">
        <f>IF(OR($E21="M",$E21="W"),IF($D22="u60",F21*0.035*IF(OR(AND(F21&lt;100, $E21="W"), AND(F21&lt;400,$E21="M")),0,1),IF($D22="60-69",F21*0.025*IF(OR(AND(F21&lt;100, $E21="W"), AND(F21&lt;400,$E21="M")),0,1),IF($D22="70+",F21*0*IF(OR(AND(F21&lt;100, $E21="W"), AND(F21&lt;400,$E21="M")),0,1),F21*0.035*IF(OR(AND(F21&lt;100, $E21="W"), AND(F21&lt;400,$E21="M")),0,1)))),0)</f>
        <v>0</v>
      </c>
      <c r="G22" s="17">
        <f>IF(OR($E21="M",$E21="W"),IF($D22="u60",G21*0.035*IF(OR(AND(G21&lt;100, $E21="W"), AND(G21&lt;400,$E21="M")),0,1),IF($D22="60-69",G21*0.025*IF(OR(AND(G21&lt;100, $E21="W"), AND(G21&lt;400,$E21="M")),0,1),IF($D22="70+",G21*0*IF(OR(AND(G21&lt;100, $E21="W"), AND(G21&lt;400,$E21="M")),0,1),G21*0.035*IF(OR(AND(G21&lt;100, $E21="W"), AND(G21&lt;400,$E21="M")),0,1)))),0)</f>
        <v>0</v>
      </c>
      <c r="H22" s="17">
        <f>IF(OR($E21="M",$E21="W"),IF($D22="u60",H21*0.035*IF(OR(AND(H21&lt;100, $E21="W"), AND(H21&lt;400,$E21="M")),0,1),IF($D22="60-69",H21*0.025*IF(OR(AND(H21&lt;100, $E21="W"), AND(H21&lt;400,$E21="M")),0,1),IF($D22="70+",H21*0*IF(OR(AND(H21&lt;100, $E21="W"), AND(H21&lt;400,$E21="M")),0,1),H21*0.035*IF(OR(AND(H21&lt;100, $E21="W"), AND(H21&lt;400,$E21="M")),0,1)))),0)</f>
        <v>0</v>
      </c>
      <c r="I22" s="17">
        <f>IF(OR($E21="M",$E21="W"),IF($D22="u60",I21*0.035*IF(OR(AND(I21&lt;100, $E21="W"), AND(I21&lt;400,$E21="M")),0,1),IF($D22="60-69",I21*0.025*IF(OR(AND(I21&lt;100, $E21="W"), AND(I21&lt;400,$E21="M")),0,1),IF($D22="70+",I21*0*IF(OR(AND(I21&lt;100, $E21="W"), AND(I21&lt;400,$E21="M")),0,1),I21*0.035*IF(OR(AND(I21&lt;100, $E21="W"), AND(I21&lt;400,$E21="M")),0,1)))),0)</f>
        <v>0</v>
      </c>
      <c r="J22" s="17">
        <f>IF(OR($E21="M",$E21="W"),IF($D22="u60",J21*0.035*IF(OR(AND(J21&lt;100, $E21="W"), AND(J21&lt;400,$E21="M")),0,1),IF($D22="60-69",J21*0.025*IF(OR(AND(J21&lt;100, $E21="W"), AND(J21&lt;400,$E21="M")),0,1),IF($D22="70+",J21*0*IF(OR(AND(J21&lt;100, $E21="W"), AND(J21&lt;400,$E21="M")),0,1),J21*0.035*IF(OR(AND(J21&lt;100, $E21="W"), AND(J21&lt;400,$E21="M")),0,1)))),0)</f>
        <v>0</v>
      </c>
      <c r="K22" s="17">
        <f t="shared" si="0"/>
        <v>0</v>
      </c>
      <c r="L22" s="17"/>
      <c r="M22" s="62"/>
      <c r="N22" s="68"/>
      <c r="O22" s="69"/>
    </row>
    <row r="23" spans="1:15" ht="14.4" thickBot="1" x14ac:dyDescent="0.3">
      <c r="A23" s="18"/>
      <c r="B23" s="19"/>
      <c r="C23" s="20"/>
      <c r="D23" s="20"/>
      <c r="E23" s="36"/>
      <c r="F23" s="21">
        <f>IF(OR($E21="M",$E21="W"),IF($D22="u60",F21*IF(OR(AND(F21&lt;100, $E21="W"), AND(F21&lt;400,$E21="M")),0.07,0.035),IF($D22="60-69",F21*0.025*IF(OR(AND(F21&lt;100, $E21="W"), AND(F21&lt;400,$E21="M")),1,0),IF($D22="70+",F21*0,F21*IF(OR(AND(F21&lt;100, $E21="W"), AND(F21&lt;400,$E21="M")),0.07,0.035)))),0)</f>
        <v>0</v>
      </c>
      <c r="G23" s="21">
        <f>IF(OR($E21="M",$E21="W"),IF($D22="u60",G21*IF(OR(AND(G21&lt;100, $E21="W"), AND(G21&lt;400,$E21="M")),0.07,0.035),IF($D22="60-69",G21*0.025*IF(OR(AND(G21&lt;100, $E21="W"), AND(G21&lt;400,$E21="M")),1,0),IF($D22="70+",G21*0,G21*IF(OR(AND(G21&lt;100, $E21="W"), AND(G21&lt;400,$E21="M")),0.07,0.035)))),0)</f>
        <v>0</v>
      </c>
      <c r="H23" s="21">
        <f>IF(OR($E21="M",$E21="W"),IF($D22="u60",H21*IF(OR(AND(H21&lt;100, $E21="W"), AND(H21&lt;400,$E21="M")),0.07,0.035),IF($D22="60-69",H21*0.025*IF(OR(AND(H21&lt;100, $E21="W"), AND(H21&lt;400,$E21="M")),1,0),IF($D22="70+",H21*0,H21*IF(OR(AND(H21&lt;100, $E21="W"), AND(H21&lt;400,$E21="M")),0.07,0.035)))),0)</f>
        <v>0</v>
      </c>
      <c r="I23" s="21">
        <f>IF(OR($E21="M",$E21="W"),IF($D22="u60",I21*IF(OR(AND(I21&lt;100, $E21="W"), AND(I21&lt;400,$E21="M")),0.07,0.035),IF($D22="60-69",I21*0.025*IF(OR(AND(I21&lt;100, $E21="W"), AND(I21&lt;400,$E21="M")),1,0),IF($D22="70+",I21*0,I21*IF(OR(AND(I21&lt;100, $E21="W"), AND(I21&lt;400,$E21="M")),0.07,0.035)))),0)</f>
        <v>0</v>
      </c>
      <c r="J23" s="21">
        <f>IF(OR($E21="M",$E21="W"),IF($D22="u60",J21*IF(OR(AND(J21&lt;100, $E21="W"), AND(J21&lt;400,$E21="M")),0.07,0.035),IF($D22="60-69",J21*0.025*IF(OR(AND(J21&lt;100, $E21="W"), AND(J21&lt;400,$E21="M")),1,0),IF($D22="70+",J21*0,J21*IF(OR(AND(J21&lt;100, $E21="W"), AND(J21&lt;400,$E21="M")),0.07,0.035)))),0)</f>
        <v>0</v>
      </c>
      <c r="K23" s="21">
        <f t="shared" si="0"/>
        <v>0</v>
      </c>
      <c r="L23" s="21">
        <f>SUM(K22:K23)</f>
        <v>0</v>
      </c>
      <c r="M23" s="63"/>
      <c r="N23" s="70"/>
      <c r="O23" s="71"/>
    </row>
    <row r="24" spans="1:15" ht="14.4" thickTop="1" x14ac:dyDescent="0.25">
      <c r="A24" s="14"/>
      <c r="B24" s="15"/>
      <c r="C24" s="16"/>
      <c r="D24" s="16"/>
      <c r="E24" s="36" t="s">
        <v>21</v>
      </c>
      <c r="F24" s="37"/>
      <c r="G24" s="37"/>
      <c r="H24" s="37"/>
      <c r="I24" s="37"/>
      <c r="J24" s="37"/>
      <c r="K24" s="17">
        <f t="shared" si="0"/>
        <v>0</v>
      </c>
      <c r="L24" s="17">
        <f>IF(D25="70+",0,K24)</f>
        <v>0</v>
      </c>
      <c r="M24" s="61">
        <f>COUNTIF(F24:J24,"&gt;0")</f>
        <v>0</v>
      </c>
      <c r="N24" s="66"/>
      <c r="O24" s="67"/>
    </row>
    <row r="25" spans="1:15" ht="13.8" x14ac:dyDescent="0.25">
      <c r="A25" s="29"/>
      <c r="B25" s="30"/>
      <c r="C25" s="31"/>
      <c r="D25" s="31"/>
      <c r="E25" s="36"/>
      <c r="F25" s="17">
        <f>IF(OR($E24="M",$E24="W"),IF($D25="u60",F24*0.035*IF(OR(AND(F24&lt;100, $E24="W"), AND(F24&lt;400,$E24="M")),0,1),IF($D25="60-69",F24*0.025*IF(OR(AND(F24&lt;100, $E24="W"), AND(F24&lt;400,$E24="M")),0,1),IF($D25="70+",F24*0*IF(OR(AND(F24&lt;100, $E24="W"), AND(F24&lt;400,$E24="M")),0,1),F24*0.035*IF(OR(AND(F24&lt;100, $E24="W"), AND(F24&lt;400,$E24="M")),0,1)))),0)</f>
        <v>0</v>
      </c>
      <c r="G25" s="17">
        <f>IF(OR($E24="M",$E24="W"),IF($D25="u60",G24*0.035*IF(OR(AND(G24&lt;100, $E24="W"), AND(G24&lt;400,$E24="M")),0,1),IF($D25="60-69",G24*0.025*IF(OR(AND(G24&lt;100, $E24="W"), AND(G24&lt;400,$E24="M")),0,1),IF($D25="70+",G24*0*IF(OR(AND(G24&lt;100, $E24="W"), AND(G24&lt;400,$E24="M")),0,1),G24*0.035*IF(OR(AND(G24&lt;100, $E24="W"), AND(G24&lt;400,$E24="M")),0,1)))),0)</f>
        <v>0</v>
      </c>
      <c r="H25" s="17">
        <f>IF(OR($E24="M",$E24="W"),IF($D25="u60",H24*0.035*IF(OR(AND(H24&lt;100, $E24="W"), AND(H24&lt;400,$E24="M")),0,1),IF($D25="60-69",H24*0.025*IF(OR(AND(H24&lt;100, $E24="W"), AND(H24&lt;400,$E24="M")),0,1),IF($D25="70+",H24*0*IF(OR(AND(H24&lt;100, $E24="W"), AND(H24&lt;400,$E24="M")),0,1),H24*0.035*IF(OR(AND(H24&lt;100, $E24="W"), AND(H24&lt;400,$E24="M")),0,1)))),0)</f>
        <v>0</v>
      </c>
      <c r="I25" s="17">
        <f>IF(OR($E24="M",$E24="W"),IF($D25="u60",I24*0.035*IF(OR(AND(I24&lt;100, $E24="W"), AND(I24&lt;400,$E24="M")),0,1),IF($D25="60-69",I24*0.025*IF(OR(AND(I24&lt;100, $E24="W"), AND(I24&lt;400,$E24="M")),0,1),IF($D25="70+",I24*0*IF(OR(AND(I24&lt;100, $E24="W"), AND(I24&lt;400,$E24="M")),0,1),I24*0.035*IF(OR(AND(I24&lt;100, $E24="W"), AND(I24&lt;400,$E24="M")),0,1)))),0)</f>
        <v>0</v>
      </c>
      <c r="J25" s="17">
        <f>IF(OR($E24="M",$E24="W"),IF($D25="u60",J24*0.035*IF(OR(AND(J24&lt;100, $E24="W"), AND(J24&lt;400,$E24="M")),0,1),IF($D25="60-69",J24*0.025*IF(OR(AND(J24&lt;100, $E24="W"), AND(J24&lt;400,$E24="M")),0,1),IF($D25="70+",J24*0*IF(OR(AND(J24&lt;100, $E24="W"), AND(J24&lt;400,$E24="M")),0,1),J24*0.035*IF(OR(AND(J24&lt;100, $E24="W"), AND(J24&lt;400,$E24="M")),0,1)))),0)</f>
        <v>0</v>
      </c>
      <c r="K25" s="17">
        <f t="shared" si="0"/>
        <v>0</v>
      </c>
      <c r="L25" s="17"/>
      <c r="M25" s="62"/>
      <c r="N25" s="68"/>
      <c r="O25" s="69"/>
    </row>
    <row r="26" spans="1:15" ht="14.4" thickBot="1" x14ac:dyDescent="0.3">
      <c r="A26" s="18"/>
      <c r="B26" s="19"/>
      <c r="C26" s="20"/>
      <c r="D26" s="20"/>
      <c r="E26" s="36"/>
      <c r="F26" s="21">
        <f>IF(OR($E24="M",$E24="W"),IF($D25="u60",F24*IF(OR(AND(F24&lt;100, $E24="W"), AND(F24&lt;400,$E24="M")),0.07,0.035),IF($D25="60-69",F24*0.025*IF(OR(AND(F24&lt;100, $E24="W"), AND(F24&lt;400,$E24="M")),1,0),IF($D25="70+",F24*0,F24*IF(OR(AND(F24&lt;100, $E24="W"), AND(F24&lt;400,$E24="M")),0.07,0.035)))),0)</f>
        <v>0</v>
      </c>
      <c r="G26" s="21">
        <f>IF(OR($E24="M",$E24="W"),IF($D25="u60",G24*IF(OR(AND(G24&lt;100, $E24="W"), AND(G24&lt;400,$E24="M")),0.07,0.035),IF($D25="60-69",G24*0.025*IF(OR(AND(G24&lt;100, $E24="W"), AND(G24&lt;400,$E24="M")),1,0),IF($D25="70+",G24*0,G24*IF(OR(AND(G24&lt;100, $E24="W"), AND(G24&lt;400,$E24="M")),0.07,0.035)))),0)</f>
        <v>0</v>
      </c>
      <c r="H26" s="21">
        <f>IF(OR($E24="M",$E24="W"),IF($D25="u60",H24*IF(OR(AND(H24&lt;100, $E24="W"), AND(H24&lt;400,$E24="M")),0.07,0.035),IF($D25="60-69",H24*0.025*IF(OR(AND(H24&lt;100, $E24="W"), AND(H24&lt;400,$E24="M")),1,0),IF($D25="70+",H24*0,H24*IF(OR(AND(H24&lt;100, $E24="W"), AND(H24&lt;400,$E24="M")),0.07,0.035)))),0)</f>
        <v>0</v>
      </c>
      <c r="I26" s="21">
        <f>IF(OR($E24="M",$E24="W"),IF($D25="u60",I24*IF(OR(AND(I24&lt;100, $E24="W"), AND(I24&lt;400,$E24="M")),0.07,0.035),IF($D25="60-69",I24*0.025*IF(OR(AND(I24&lt;100, $E24="W"), AND(I24&lt;400,$E24="M")),1,0),IF($D25="70+",I24*0,I24*IF(OR(AND(I24&lt;100, $E24="W"), AND(I24&lt;400,$E24="M")),0.07,0.035)))),0)</f>
        <v>0</v>
      </c>
      <c r="J26" s="21">
        <f>IF(OR($E24="M",$E24="W"),IF($D25="u60",J24*IF(OR(AND(J24&lt;100, $E24="W"), AND(J24&lt;400,$E24="M")),0.07,0.035),IF($D25="60-69",J24*0.025*IF(OR(AND(J24&lt;100, $E24="W"), AND(J24&lt;400,$E24="M")),1,0),IF($D25="70+",J24*0,J24*IF(OR(AND(J24&lt;100, $E24="W"), AND(J24&lt;400,$E24="M")),0.07,0.035)))),0)</f>
        <v>0</v>
      </c>
      <c r="K26" s="21">
        <f t="shared" si="0"/>
        <v>0</v>
      </c>
      <c r="L26" s="21">
        <f>SUM(K25:K26)</f>
        <v>0</v>
      </c>
      <c r="M26" s="63"/>
      <c r="N26" s="70"/>
      <c r="O26" s="71"/>
    </row>
    <row r="27" spans="1:15" ht="14.4" thickTop="1" x14ac:dyDescent="0.25">
      <c r="A27" s="14"/>
      <c r="B27" s="15"/>
      <c r="C27" s="16"/>
      <c r="D27" s="16"/>
      <c r="E27" s="36" t="s">
        <v>21</v>
      </c>
      <c r="F27" s="37"/>
      <c r="G27" s="37"/>
      <c r="H27" s="37"/>
      <c r="I27" s="37"/>
      <c r="J27" s="37"/>
      <c r="K27" s="17">
        <f t="shared" si="0"/>
        <v>0</v>
      </c>
      <c r="L27" s="17">
        <f>IF(D28="70+",0,K27)</f>
        <v>0</v>
      </c>
      <c r="M27" s="61">
        <f>COUNTIF(F27:J27,"&gt;0")</f>
        <v>0</v>
      </c>
      <c r="N27" s="66"/>
      <c r="O27" s="67"/>
    </row>
    <row r="28" spans="1:15" ht="13.8" x14ac:dyDescent="0.25">
      <c r="A28" s="29"/>
      <c r="B28" s="30"/>
      <c r="C28" s="31"/>
      <c r="D28" s="31"/>
      <c r="E28" s="36"/>
      <c r="F28" s="17">
        <f>IF(OR($E27="M",$E27="W"),IF($D28="u60",F27*0.035*IF(OR(AND(F27&lt;100, $E27="W"), AND(F27&lt;400,$E27="M")),0,1),IF($D28="60-69",F27*0.025*IF(OR(AND(F27&lt;100, $E27="W"), AND(F27&lt;400,$E27="M")),0,1),IF($D28="70+",F27*0*IF(OR(AND(F27&lt;100, $E27="W"), AND(F27&lt;400,$E27="M")),0,1),F27*0.035*IF(OR(AND(F27&lt;100, $E27="W"), AND(F27&lt;400,$E27="M")),0,1)))),0)</f>
        <v>0</v>
      </c>
      <c r="G28" s="17">
        <f>IF(OR($E27="M",$E27="W"),IF($D28="u60",G27*0.035*IF(OR(AND(G27&lt;100, $E27="W"), AND(G27&lt;400,$E27="M")),0,1),IF($D28="60-69",G27*0.025*IF(OR(AND(G27&lt;100, $E27="W"), AND(G27&lt;400,$E27="M")),0,1),IF($D28="70+",G27*0*IF(OR(AND(G27&lt;100, $E27="W"), AND(G27&lt;400,$E27="M")),0,1),G27*0.035*IF(OR(AND(G27&lt;100, $E27="W"), AND(G27&lt;400,$E27="M")),0,1)))),0)</f>
        <v>0</v>
      </c>
      <c r="H28" s="17">
        <f>IF(OR($E27="M",$E27="W"),IF($D28="u60",H27*0.035*IF(OR(AND(H27&lt;100, $E27="W"), AND(H27&lt;400,$E27="M")),0,1),IF($D28="60-69",H27*0.025*IF(OR(AND(H27&lt;100, $E27="W"), AND(H27&lt;400,$E27="M")),0,1),IF($D28="70+",H27*0*IF(OR(AND(H27&lt;100, $E27="W"), AND(H27&lt;400,$E27="M")),0,1),H27*0.035*IF(OR(AND(H27&lt;100, $E27="W"), AND(H27&lt;400,$E27="M")),0,1)))),0)</f>
        <v>0</v>
      </c>
      <c r="I28" s="17">
        <f>IF(OR($E27="M",$E27="W"),IF($D28="u60",I27*0.035*IF(OR(AND(I27&lt;100, $E27="W"), AND(I27&lt;400,$E27="M")),0,1),IF($D28="60-69",I27*0.025*IF(OR(AND(I27&lt;100, $E27="W"), AND(I27&lt;400,$E27="M")),0,1),IF($D28="70+",I27*0*IF(OR(AND(I27&lt;100, $E27="W"), AND(I27&lt;400,$E27="M")),0,1),I27*0.035*IF(OR(AND(I27&lt;100, $E27="W"), AND(I27&lt;400,$E27="M")),0,1)))),0)</f>
        <v>0</v>
      </c>
      <c r="J28" s="17">
        <f>IF(OR($E27="M",$E27="W"),IF($D28="u60",J27*0.035*IF(OR(AND(J27&lt;100, $E27="W"), AND(J27&lt;400,$E27="M")),0,1),IF($D28="60-69",J27*0.025*IF(OR(AND(J27&lt;100, $E27="W"), AND(J27&lt;400,$E27="M")),0,1),IF($D28="70+",J27*0*IF(OR(AND(J27&lt;100, $E27="W"), AND(J27&lt;400,$E27="M")),0,1),J27*0.035*IF(OR(AND(J27&lt;100, $E27="W"), AND(J27&lt;400,$E27="M")),0,1)))),0)</f>
        <v>0</v>
      </c>
      <c r="K28" s="17">
        <f t="shared" si="0"/>
        <v>0</v>
      </c>
      <c r="L28" s="17"/>
      <c r="M28" s="62"/>
      <c r="N28" s="68"/>
      <c r="O28" s="69"/>
    </row>
    <row r="29" spans="1:15" ht="14.4" thickBot="1" x14ac:dyDescent="0.3">
      <c r="A29" s="18"/>
      <c r="B29" s="19"/>
      <c r="C29" s="20"/>
      <c r="D29" s="20"/>
      <c r="E29" s="36"/>
      <c r="F29" s="21">
        <f>IF(OR($E27="M",$E27="W"),IF($D28="u60",F27*IF(OR(AND(F27&lt;100, $E27="W"), AND(F27&lt;400,$E27="M")),0.07,0.035),IF($D28="60-69",F27*0.025*IF(OR(AND(F27&lt;100, $E27="W"), AND(F27&lt;400,$E27="M")),1,0),IF($D28="70+",F27*0,F27*IF(OR(AND(F27&lt;100, $E27="W"), AND(F27&lt;400,$E27="M")),0.07,0.035)))),0)</f>
        <v>0</v>
      </c>
      <c r="G29" s="21">
        <f>IF(OR($E27="M",$E27="W"),IF($D28="u60",G27*IF(OR(AND(G27&lt;100, $E27="W"), AND(G27&lt;400,$E27="M")),0.07,0.035),IF($D28="60-69",G27*0.025*IF(OR(AND(G27&lt;100, $E27="W"), AND(G27&lt;400,$E27="M")),1,0),IF($D28="70+",G27*0,G27*IF(OR(AND(G27&lt;100, $E27="W"), AND(G27&lt;400,$E27="M")),0.07,0.035)))),0)</f>
        <v>0</v>
      </c>
      <c r="H29" s="21">
        <f>IF(OR($E27="M",$E27="W"),IF($D28="u60",H27*IF(OR(AND(H27&lt;100, $E27="W"), AND(H27&lt;400,$E27="M")),0.07,0.035),IF($D28="60-69",H27*0.025*IF(OR(AND(H27&lt;100, $E27="W"), AND(H27&lt;400,$E27="M")),1,0),IF($D28="70+",H27*0,H27*IF(OR(AND(H27&lt;100, $E27="W"), AND(H27&lt;400,$E27="M")),0.07,0.035)))),0)</f>
        <v>0</v>
      </c>
      <c r="I29" s="21">
        <f>IF(OR($E27="M",$E27="W"),IF($D28="u60",I27*IF(OR(AND(I27&lt;100, $E27="W"), AND(I27&lt;400,$E27="M")),0.07,0.035),IF($D28="60-69",I27*0.025*IF(OR(AND(I27&lt;100, $E27="W"), AND(I27&lt;400,$E27="M")),1,0),IF($D28="70+",I27*0,I27*IF(OR(AND(I27&lt;100, $E27="W"), AND(I27&lt;400,$E27="M")),0.07,0.035)))),0)</f>
        <v>0</v>
      </c>
      <c r="J29" s="21">
        <f>IF(OR($E27="M",$E27="W"),IF($D28="u60",J27*IF(OR(AND(J27&lt;100, $E27="W"), AND(J27&lt;400,$E27="M")),0.07,0.035),IF($D28="60-69",J27*0.025*IF(OR(AND(J27&lt;100, $E27="W"), AND(J27&lt;400,$E27="M")),1,0),IF($D28="70+",J27*0,J27*IF(OR(AND(J27&lt;100, $E27="W"), AND(J27&lt;400,$E27="M")),0.07,0.035)))),0)</f>
        <v>0</v>
      </c>
      <c r="K29" s="21">
        <f t="shared" si="0"/>
        <v>0</v>
      </c>
      <c r="L29" s="21">
        <f>SUM(K28:K29)</f>
        <v>0</v>
      </c>
      <c r="M29" s="63"/>
      <c r="N29" s="70"/>
      <c r="O29" s="71"/>
    </row>
    <row r="30" spans="1:15" ht="14.4" thickTop="1" x14ac:dyDescent="0.25">
      <c r="A30" s="14"/>
      <c r="B30" s="15"/>
      <c r="C30" s="16"/>
      <c r="D30" s="16"/>
      <c r="E30" s="36" t="s">
        <v>21</v>
      </c>
      <c r="F30" s="37"/>
      <c r="G30" s="37"/>
      <c r="H30" s="37"/>
      <c r="I30" s="37"/>
      <c r="J30" s="37"/>
      <c r="K30" s="17">
        <f t="shared" si="0"/>
        <v>0</v>
      </c>
      <c r="L30" s="17">
        <f>IF(D31="70+",0,K30)</f>
        <v>0</v>
      </c>
      <c r="M30" s="61">
        <f>COUNTIF(F30:J30,"&gt;0")</f>
        <v>0</v>
      </c>
      <c r="N30" s="66"/>
      <c r="O30" s="67"/>
    </row>
    <row r="31" spans="1:15" ht="13.8" x14ac:dyDescent="0.25">
      <c r="A31" s="29"/>
      <c r="B31" s="30"/>
      <c r="C31" s="31"/>
      <c r="D31" s="31"/>
      <c r="E31" s="36"/>
      <c r="F31" s="17">
        <f>IF(OR($E30="M",$E30="W"),IF($D31="u60",F30*0.035*IF(OR(AND(F30&lt;100, $E30="W"), AND(F30&lt;400,$E30="M")),0,1),IF($D31="60-69",F30*0.025*IF(OR(AND(F30&lt;100, $E30="W"), AND(F30&lt;400,$E30="M")),0,1),IF($D31="70+",F30*0*IF(OR(AND(F30&lt;100, $E30="W"), AND(F30&lt;400,$E30="M")),0,1),F30*0.035*IF(OR(AND(F30&lt;100, $E30="W"), AND(F30&lt;400,$E30="M")),0,1)))),0)</f>
        <v>0</v>
      </c>
      <c r="G31" s="17">
        <f>IF(OR($E30="M",$E30="W"),IF($D31="u60",G30*0.035*IF(OR(AND(G30&lt;100, $E30="W"), AND(G30&lt;400,$E30="M")),0,1),IF($D31="60-69",G30*0.025*IF(OR(AND(G30&lt;100, $E30="W"), AND(G30&lt;400,$E30="M")),0,1),IF($D31="70+",G30*0*IF(OR(AND(G30&lt;100, $E30="W"), AND(G30&lt;400,$E30="M")),0,1),G30*0.035*IF(OR(AND(G30&lt;100, $E30="W"), AND(G30&lt;400,$E30="M")),0,1)))),0)</f>
        <v>0</v>
      </c>
      <c r="H31" s="17">
        <f>IF(OR($E30="M",$E30="W"),IF($D31="u60",H30*0.035*IF(OR(AND(H30&lt;100, $E30="W"), AND(H30&lt;400,$E30="M")),0,1),IF($D31="60-69",H30*0.025*IF(OR(AND(H30&lt;100, $E30="W"), AND(H30&lt;400,$E30="M")),0,1),IF($D31="70+",H30*0*IF(OR(AND(H30&lt;100, $E30="W"), AND(H30&lt;400,$E30="M")),0,1),H30*0.035*IF(OR(AND(H30&lt;100, $E30="W"), AND(H30&lt;400,$E30="M")),0,1)))),0)</f>
        <v>0</v>
      </c>
      <c r="I31" s="17">
        <f>IF(OR($E30="M",$E30="W"),IF($D31="u60",I30*0.035*IF(OR(AND(I30&lt;100, $E30="W"), AND(I30&lt;400,$E30="M")),0,1),IF($D31="60-69",I30*0.025*IF(OR(AND(I30&lt;100, $E30="W"), AND(I30&lt;400,$E30="M")),0,1),IF($D31="70+",I30*0*IF(OR(AND(I30&lt;100, $E30="W"), AND(I30&lt;400,$E30="M")),0,1),I30*0.035*IF(OR(AND(I30&lt;100, $E30="W"), AND(I30&lt;400,$E30="M")),0,1)))),0)</f>
        <v>0</v>
      </c>
      <c r="J31" s="17">
        <f>IF(OR($E30="M",$E30="W"),IF($D31="u60",J30*0.035*IF(OR(AND(J30&lt;100, $E30="W"), AND(J30&lt;400,$E30="M")),0,1),IF($D31="60-69",J30*0.025*IF(OR(AND(J30&lt;100, $E30="W"), AND(J30&lt;400,$E30="M")),0,1),IF($D31="70+",J30*0*IF(OR(AND(J30&lt;100, $E30="W"), AND(J30&lt;400,$E30="M")),0,1),J30*0.035*IF(OR(AND(J30&lt;100, $E30="W"), AND(J30&lt;400,$E30="M")),0,1)))),0)</f>
        <v>0</v>
      </c>
      <c r="K31" s="17">
        <f t="shared" si="0"/>
        <v>0</v>
      </c>
      <c r="L31" s="17"/>
      <c r="M31" s="62"/>
      <c r="N31" s="68"/>
      <c r="O31" s="69"/>
    </row>
    <row r="32" spans="1:15" ht="14.4" thickBot="1" x14ac:dyDescent="0.3">
      <c r="A32" s="18"/>
      <c r="B32" s="19"/>
      <c r="C32" s="20"/>
      <c r="D32" s="20"/>
      <c r="E32" s="36"/>
      <c r="F32" s="21">
        <f>IF(OR($E30="M",$E30="W"),IF($D31="u60",F30*IF(OR(AND(F30&lt;100, $E30="W"), AND(F30&lt;400,$E30="M")),0.07,0.035),IF($D31="60-69",F30*0.025*IF(OR(AND(F30&lt;100, $E30="W"), AND(F30&lt;400,$E30="M")),1,0),IF($D31="70+",F30*0,F30*IF(OR(AND(F30&lt;100, $E30="W"), AND(F30&lt;400,$E30="M")),0.07,0.035)))),0)</f>
        <v>0</v>
      </c>
      <c r="G32" s="21">
        <f>IF(OR($E30="M",$E30="W"),IF($D31="u60",G30*IF(OR(AND(G30&lt;100, $E30="W"), AND(G30&lt;400,$E30="M")),0.07,0.035),IF($D31="60-69",G30*0.025*IF(OR(AND(G30&lt;100, $E30="W"), AND(G30&lt;400,$E30="M")),1,0),IF($D31="70+",G30*0,G30*IF(OR(AND(G30&lt;100, $E30="W"), AND(G30&lt;400,$E30="M")),0.07,0.035)))),0)</f>
        <v>0</v>
      </c>
      <c r="H32" s="21">
        <f>IF(OR($E30="M",$E30="W"),IF($D31="u60",H30*IF(OR(AND(H30&lt;100, $E30="W"), AND(H30&lt;400,$E30="M")),0.07,0.035),IF($D31="60-69",H30*0.025*IF(OR(AND(H30&lt;100, $E30="W"), AND(H30&lt;400,$E30="M")),1,0),IF($D31="70+",H30*0,H30*IF(OR(AND(H30&lt;100, $E30="W"), AND(H30&lt;400,$E30="M")),0.07,0.035)))),0)</f>
        <v>0</v>
      </c>
      <c r="I32" s="21">
        <f>IF(OR($E30="M",$E30="W"),IF($D31="u60",I30*IF(OR(AND(I30&lt;100, $E30="W"), AND(I30&lt;400,$E30="M")),0.07,0.035),IF($D31="60-69",I30*0.025*IF(OR(AND(I30&lt;100, $E30="W"), AND(I30&lt;400,$E30="M")),1,0),IF($D31="70+",I30*0,I30*IF(OR(AND(I30&lt;100, $E30="W"), AND(I30&lt;400,$E30="M")),0.07,0.035)))),0)</f>
        <v>0</v>
      </c>
      <c r="J32" s="21">
        <f>IF(OR($E30="M",$E30="W"),IF($D31="u60",J30*IF(OR(AND(J30&lt;100, $E30="W"), AND(J30&lt;400,$E30="M")),0.07,0.035),IF($D31="60-69",J30*0.025*IF(OR(AND(J30&lt;100, $E30="W"), AND(J30&lt;400,$E30="M")),1,0),IF($D31="70+",J30*0,J30*IF(OR(AND(J30&lt;100, $E30="W"), AND(J30&lt;400,$E30="M")),0.07,0.035)))),0)</f>
        <v>0</v>
      </c>
      <c r="K32" s="21">
        <f t="shared" si="0"/>
        <v>0</v>
      </c>
      <c r="L32" s="21">
        <f>SUM(K31:K32)</f>
        <v>0</v>
      </c>
      <c r="M32" s="63"/>
      <c r="N32" s="70"/>
      <c r="O32" s="71"/>
    </row>
    <row r="33" spans="1:15" ht="14.4" thickTop="1" x14ac:dyDescent="0.25">
      <c r="A33" s="22"/>
      <c r="B33" s="22"/>
      <c r="C33" s="22"/>
      <c r="D33" s="22"/>
      <c r="E33" s="22"/>
      <c r="F33" s="22"/>
      <c r="G33" s="77" t="s">
        <v>13</v>
      </c>
      <c r="H33" s="77"/>
      <c r="I33" s="28" t="s">
        <v>18</v>
      </c>
      <c r="J33" s="58">
        <f>Page25!J33 + COUNTA(B10,B13,B16,B19,B22,B26,B25,B26,B28,B31)</f>
        <v>0</v>
      </c>
      <c r="K33" s="27">
        <f>Page25!K33 + K9+K12+K15+K18+K21+K24+K27+K30</f>
        <v>0</v>
      </c>
      <c r="L33" s="24">
        <f>SUM(L9,L12,L15,L18,L21,L24,L27,L30)</f>
        <v>0</v>
      </c>
      <c r="M33" s="22" t="s">
        <v>12</v>
      </c>
      <c r="N33" s="25"/>
    </row>
    <row r="34" spans="1:15" ht="13.8" x14ac:dyDescent="0.25">
      <c r="A34" s="22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3">
        <f>Page25!L34 +L11+L14+L17+L20+L23+L26+L29+L32</f>
        <v>0</v>
      </c>
      <c r="M34" s="22" t="s">
        <v>50</v>
      </c>
      <c r="N34" s="26"/>
    </row>
    <row r="35" spans="1:15" ht="13.8" x14ac:dyDescent="0.25">
      <c r="A35" s="22"/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</row>
    <row r="36" spans="1:15" ht="13.8" x14ac:dyDescent="0.25">
      <c r="A36" s="72" t="s">
        <v>65</v>
      </c>
      <c r="B36" s="72"/>
      <c r="C36" s="73"/>
      <c r="D36" s="73"/>
      <c r="E36" s="73"/>
      <c r="F36" s="73"/>
      <c r="G36" s="73"/>
      <c r="H36" s="54" t="s">
        <v>66</v>
      </c>
      <c r="I36" s="73"/>
      <c r="J36" s="73"/>
      <c r="K36" s="73"/>
      <c r="L36" s="73"/>
      <c r="M36" s="22"/>
      <c r="N36" s="22"/>
      <c r="O36" s="22"/>
    </row>
    <row r="37" spans="1:15" ht="13.8" x14ac:dyDescent="0.25">
      <c r="A37" s="22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</row>
  </sheetData>
  <sheetProtection algorithmName="SHA-512" hashValue="9nud5V4XDjHzaGAkV0kgwUpkc53bAokUFadDjTtH1vtTUWcljCWHEmsiR8QIYPqri7upfzP0/6tg/mdS7MMRHw==" saltValue="Wu5gr47B3nUV64QXT0s4wA==" spinCount="100000" sheet="1" objects="1" scenarios="1" selectLockedCells="1"/>
  <mergeCells count="35">
    <mergeCell ref="G1:I1"/>
    <mergeCell ref="AY1:AZ1"/>
    <mergeCell ref="G2:I2"/>
    <mergeCell ref="I4:K4"/>
    <mergeCell ref="C5:F5"/>
    <mergeCell ref="G5:H5"/>
    <mergeCell ref="N19:O19"/>
    <mergeCell ref="A6:O6"/>
    <mergeCell ref="N9:O9"/>
    <mergeCell ref="N10:O10"/>
    <mergeCell ref="N11:O11"/>
    <mergeCell ref="N12:O12"/>
    <mergeCell ref="N13:O13"/>
    <mergeCell ref="N14:O14"/>
    <mergeCell ref="N15:O15"/>
    <mergeCell ref="N16:O16"/>
    <mergeCell ref="N17:O17"/>
    <mergeCell ref="N18:O18"/>
    <mergeCell ref="N31:O31"/>
    <mergeCell ref="N20:O20"/>
    <mergeCell ref="N21:O21"/>
    <mergeCell ref="N22:O22"/>
    <mergeCell ref="N23:O23"/>
    <mergeCell ref="N24:O24"/>
    <mergeCell ref="N25:O25"/>
    <mergeCell ref="N26:O26"/>
    <mergeCell ref="N27:O27"/>
    <mergeCell ref="N28:O28"/>
    <mergeCell ref="N29:O29"/>
    <mergeCell ref="N30:O30"/>
    <mergeCell ref="N32:O32"/>
    <mergeCell ref="G33:H33"/>
    <mergeCell ref="A36:B36"/>
    <mergeCell ref="C36:G36"/>
    <mergeCell ref="I36:L36"/>
  </mergeCells>
  <dataValidations count="5">
    <dataValidation allowBlank="1" showInputMessage="1" showErrorMessage="1" errorTitle="Age Group" error="Please enter U60 if Employee is less than 60 years old. Or Enter B67 if he/she is between 60 and 70 years old. Or Enter 70+ if he/she is 70 years or over" promptTitle="Age Group" sqref="E10:E11 E13:E14 E16:E17 E19:E20 E22:E23 E25:E26 E28:E29 E31:E32" xr:uid="{0E0D6E40-CC26-4709-B7C2-3337A1E5F6BB}"/>
    <dataValidation type="list" allowBlank="1" showInputMessage="1" showErrorMessage="1" errorTitle="Age Group" error="Please enter U60 if Employee is less than 60 years old. Or Enter B67 if he/she is between 60 and 70 years old. Or Enter 70+ if he/she is 70 years or over" promptTitle="Age Group" sqref="D10 D28 D25 D22 D19 D16 D13 D31" xr:uid="{BD9D0193-7A0E-4F9F-85D8-FBAD975D379A}">
      <formula1>$AY$2:$AY$4</formula1>
    </dataValidation>
    <dataValidation type="list" allowBlank="1" showInputMessage="1" showErrorMessage="1" sqref="E9 E12 E15 E18 E21 E24 E27 E30" xr:uid="{3C09AA71-94B1-4306-9E08-0B6481AED660}">
      <formula1>$P$3:$P$4</formula1>
    </dataValidation>
    <dataValidation type="list" allowBlank="1" showInputMessage="1" showErrorMessage="1" errorTitle="Sex" error="Please enter M for male of F for female" promptTitle="Sex" sqref="C19 C28 C22 C25" xr:uid="{6C259154-871C-437B-B2F7-2FA0985795A4}">
      <formula1>$P$1:$P$2</formula1>
    </dataValidation>
    <dataValidation type="list" allowBlank="1" showInputMessage="1" showErrorMessage="1" errorTitle="Sex" error="Please enter M for male or F for female" promptTitle="Sex" sqref="C13 C31 C10 C16" xr:uid="{0E32BDAC-FCEE-4207-A55E-E10DB5926373}">
      <formula1>$P$1:$P$2</formula1>
    </dataValidation>
  </dataValidations>
  <pageMargins left="0.5" right="0.5" top="0.25" bottom="0.25" header="0.5" footer="0.5"/>
  <pageSetup paperSize="5" scale="92" orientation="landscape" r:id="rId1"/>
  <headerFooter alignWithMargins="0">
    <oddFooter>&amp;L
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1377" r:id="rId4" name="Drop Down 1">
              <controlPr defaultSize="0" autoLine="0" autoPict="0">
                <anchor moveWithCells="1">
                  <from>
                    <xdr:col>8</xdr:col>
                    <xdr:colOff>937260</xdr:colOff>
                    <xdr:row>4</xdr:row>
                    <xdr:rowOff>7620</xdr:rowOff>
                  </from>
                  <to>
                    <xdr:col>10</xdr:col>
                    <xdr:colOff>220980</xdr:colOff>
                    <xdr:row>5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60FC90-B1EB-4953-B3F2-0C267193FBA2}">
  <sheetPr>
    <pageSetUpPr fitToPage="1"/>
  </sheetPr>
  <dimension ref="A1:BA37"/>
  <sheetViews>
    <sheetView zoomScale="86" zoomScaleNormal="86" workbookViewId="0">
      <selection activeCell="C36" sqref="C36:G36"/>
    </sheetView>
  </sheetViews>
  <sheetFormatPr defaultRowHeight="13.2" x14ac:dyDescent="0.25"/>
  <cols>
    <col min="1" max="1" width="14.5546875" customWidth="1"/>
    <col min="2" max="2" width="25.6640625" customWidth="1"/>
    <col min="3" max="3" width="4.33203125" customWidth="1"/>
    <col min="4" max="4" width="8.6640625" customWidth="1"/>
    <col min="5" max="5" width="3.6640625" customWidth="1"/>
    <col min="6" max="10" width="14.109375" customWidth="1"/>
    <col min="11" max="11" width="16.109375" bestFit="1" customWidth="1"/>
    <col min="12" max="12" width="19.5546875" customWidth="1"/>
    <col min="13" max="14" width="3.6640625" customWidth="1"/>
    <col min="15" max="15" width="16.88671875" customWidth="1"/>
    <col min="16" max="16" width="6.6640625" hidden="1" customWidth="1"/>
    <col min="49" max="49" width="15.6640625" bestFit="1" customWidth="1"/>
    <col min="50" max="50" width="14.88671875" bestFit="1" customWidth="1"/>
    <col min="51" max="51" width="8.88671875" customWidth="1"/>
    <col min="52" max="52" width="17.109375" bestFit="1" customWidth="1"/>
  </cols>
  <sheetData>
    <row r="1" spans="1:53" ht="15.6" x14ac:dyDescent="0.3">
      <c r="A1" s="1"/>
      <c r="B1" s="2"/>
      <c r="F1" s="2"/>
      <c r="G1" s="75" t="s">
        <v>0</v>
      </c>
      <c r="H1" s="75"/>
      <c r="I1" s="75"/>
      <c r="L1" s="4" t="s">
        <v>15</v>
      </c>
      <c r="M1" s="4"/>
      <c r="N1" s="4"/>
      <c r="O1" s="2"/>
      <c r="P1" s="40" t="s">
        <v>21</v>
      </c>
      <c r="AW1" s="45" t="s">
        <v>40</v>
      </c>
      <c r="AX1" s="45" t="s">
        <v>41</v>
      </c>
      <c r="AY1" s="74" t="s">
        <v>43</v>
      </c>
      <c r="AZ1" s="74"/>
      <c r="BA1" s="45" t="s">
        <v>59</v>
      </c>
    </row>
    <row r="2" spans="1:53" ht="15.6" x14ac:dyDescent="0.3">
      <c r="A2" s="2"/>
      <c r="B2" s="2"/>
      <c r="F2" s="2"/>
      <c r="G2" s="74" t="s">
        <v>1</v>
      </c>
      <c r="H2" s="74"/>
      <c r="I2" s="74"/>
      <c r="L2" s="32"/>
      <c r="M2" s="5"/>
      <c r="O2" s="3" t="s">
        <v>109</v>
      </c>
      <c r="P2" s="38" t="s">
        <v>20</v>
      </c>
      <c r="AW2" s="45" t="s">
        <v>14</v>
      </c>
      <c r="AX2" s="49">
        <f>EOMONTH(G5,-1)+1</f>
        <v>45839</v>
      </c>
      <c r="AY2" s="53" t="s">
        <v>47</v>
      </c>
      <c r="AZ2" s="45" t="s">
        <v>44</v>
      </c>
      <c r="BA2">
        <f>WEEKNUM(G5,12)-WEEKNUM(DATE(YEAR(G5),MONTH(G5),1),12)+1</f>
        <v>5</v>
      </c>
    </row>
    <row r="3" spans="1:53" ht="15.6" x14ac:dyDescent="0.3">
      <c r="A3" s="2"/>
      <c r="B3" s="2"/>
      <c r="F3" s="3" t="s">
        <v>6</v>
      </c>
      <c r="G3" s="33"/>
      <c r="H3" s="33"/>
      <c r="I3" s="34"/>
      <c r="J3" s="2"/>
      <c r="L3" s="2"/>
      <c r="M3" s="2"/>
      <c r="O3" s="2"/>
      <c r="P3" s="39" t="s">
        <v>22</v>
      </c>
      <c r="AW3" s="45" t="s">
        <v>35</v>
      </c>
      <c r="AY3" s="45" t="s">
        <v>62</v>
      </c>
      <c r="AZ3" s="45" t="s">
        <v>45</v>
      </c>
    </row>
    <row r="4" spans="1:53" ht="15" x14ac:dyDescent="0.25">
      <c r="A4" s="2"/>
      <c r="B4" s="2"/>
      <c r="F4" s="3" t="s">
        <v>2</v>
      </c>
      <c r="G4" s="35"/>
      <c r="H4" s="3" t="s">
        <v>3</v>
      </c>
      <c r="I4" s="80"/>
      <c r="J4" s="80"/>
      <c r="K4" s="80"/>
      <c r="L4" s="2"/>
      <c r="M4" s="2"/>
      <c r="N4" s="2"/>
      <c r="O4" s="2"/>
      <c r="P4" s="39" t="s">
        <v>21</v>
      </c>
      <c r="AW4" s="45" t="s">
        <v>36</v>
      </c>
      <c r="AY4" s="45" t="s">
        <v>48</v>
      </c>
      <c r="AZ4" s="45" t="s">
        <v>46</v>
      </c>
    </row>
    <row r="5" spans="1:53" ht="15.6" x14ac:dyDescent="0.3">
      <c r="A5" s="2"/>
      <c r="B5" s="2"/>
      <c r="C5" s="76" t="s">
        <v>4</v>
      </c>
      <c r="D5" s="76"/>
      <c r="E5" s="76"/>
      <c r="F5" s="76"/>
      <c r="G5" s="78">
        <v>45869</v>
      </c>
      <c r="H5" s="79"/>
      <c r="I5" s="55" t="s">
        <v>14</v>
      </c>
      <c r="J5" s="51">
        <v>7</v>
      </c>
      <c r="K5" s="50"/>
      <c r="L5" s="2"/>
      <c r="M5" s="2"/>
      <c r="N5" s="2"/>
      <c r="O5" s="2"/>
      <c r="R5" s="45"/>
      <c r="AW5" s="45" t="s">
        <v>37</v>
      </c>
    </row>
    <row r="6" spans="1:53" ht="18" customHeight="1" x14ac:dyDescent="0.25">
      <c r="A6" s="74" t="s">
        <v>5</v>
      </c>
      <c r="B6" s="74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AW6" s="45" t="s">
        <v>38</v>
      </c>
    </row>
    <row r="7" spans="1:53" ht="13.8" x14ac:dyDescent="0.25">
      <c r="A7" s="6"/>
      <c r="B7" s="6"/>
      <c r="C7" s="6"/>
      <c r="D7" s="52"/>
      <c r="E7" s="41" t="s">
        <v>22</v>
      </c>
      <c r="F7" s="7" t="s">
        <v>14</v>
      </c>
      <c r="G7" s="8" t="s">
        <v>14</v>
      </c>
      <c r="H7" s="8" t="s">
        <v>14</v>
      </c>
      <c r="I7" s="8" t="s">
        <v>14</v>
      </c>
      <c r="J7" s="9" t="s">
        <v>14</v>
      </c>
      <c r="K7" s="6" t="s">
        <v>16</v>
      </c>
      <c r="L7" s="10" t="s">
        <v>49</v>
      </c>
      <c r="M7" s="43" t="s">
        <v>19</v>
      </c>
      <c r="N7" s="60"/>
      <c r="O7" s="52"/>
      <c r="AW7" s="45" t="s">
        <v>39</v>
      </c>
    </row>
    <row r="8" spans="1:53" ht="14.4" thickBot="1" x14ac:dyDescent="0.3">
      <c r="A8" s="11" t="s">
        <v>7</v>
      </c>
      <c r="B8" s="12" t="s">
        <v>10</v>
      </c>
      <c r="C8" s="12" t="s">
        <v>8</v>
      </c>
      <c r="D8" s="12" t="s">
        <v>42</v>
      </c>
      <c r="E8" s="42" t="s">
        <v>21</v>
      </c>
      <c r="F8" s="46">
        <f>IF(WEEKDAY(AX2)&gt;J5-1,AX2+7-(WEEKDAY(AX2)-(J5-1)),IF(WEEKDAY(AX2)&lt;J5-1,AX2 + (J5-1) - WEEKDAY(AX2),AX2))</f>
        <v>45842</v>
      </c>
      <c r="G8" s="47">
        <f>F8+7</f>
        <v>45849</v>
      </c>
      <c r="H8" s="47">
        <f>G8+7</f>
        <v>45856</v>
      </c>
      <c r="I8" s="47">
        <f>H8+7</f>
        <v>45863</v>
      </c>
      <c r="J8" s="48" t="str">
        <f>IF(MONTH(I8+7)=MONTH(G5),I8+7,"")</f>
        <v/>
      </c>
      <c r="K8" s="12" t="s">
        <v>11</v>
      </c>
      <c r="L8" s="13" t="s">
        <v>17</v>
      </c>
      <c r="M8" s="44" t="s">
        <v>79</v>
      </c>
      <c r="N8" s="64" t="s">
        <v>9</v>
      </c>
      <c r="O8" s="59"/>
      <c r="AW8" s="45" t="s">
        <v>33</v>
      </c>
    </row>
    <row r="9" spans="1:53" ht="14.4" thickTop="1" x14ac:dyDescent="0.25">
      <c r="A9" s="14"/>
      <c r="B9" s="15"/>
      <c r="C9" s="16"/>
      <c r="D9" s="16"/>
      <c r="E9" s="36" t="s">
        <v>21</v>
      </c>
      <c r="F9" s="37"/>
      <c r="G9" s="37"/>
      <c r="H9" s="37"/>
      <c r="I9" s="37"/>
      <c r="J9" s="37"/>
      <c r="K9" s="17">
        <f t="shared" ref="K9:K32" si="0">SUM(F9:J9)</f>
        <v>0</v>
      </c>
      <c r="L9" s="17">
        <f>IF(D10="70+",0,K9)</f>
        <v>0</v>
      </c>
      <c r="M9" s="61">
        <f>COUNTIF(F9:J9,"&gt;0")</f>
        <v>0</v>
      </c>
      <c r="N9" s="66"/>
      <c r="O9" s="67"/>
      <c r="AW9" s="45" t="s">
        <v>34</v>
      </c>
    </row>
    <row r="10" spans="1:53" ht="13.8" x14ac:dyDescent="0.25">
      <c r="A10" s="29"/>
      <c r="B10" s="30"/>
      <c r="C10" s="31"/>
      <c r="D10" s="31"/>
      <c r="E10" s="36"/>
      <c r="F10" s="17">
        <f>IF(OR($E9="M",$E9="W"),IF($D10="u60",F9*0.035*IF(OR(AND(F9&lt;100, $E9="W"), AND(F9&lt;400,$E9="M")),0,1),IF($D10="60-69",F9*0.025*IF(OR(AND(F9&lt;100, $E9="W"), AND(F9&lt;400,$E9="M")),0,1),IF($D10="70+",F9*0*IF(OR(AND(F9&lt;100, $E9="W"), AND(F9&lt;400,$E9="M")),0,1),F9*0.035*IF(OR(AND(F9&lt;100, $E9="W"), AND(F9&lt;400,$E9="M")),0,1)))),0)</f>
        <v>0</v>
      </c>
      <c r="G10" s="17">
        <f>IF(OR($E9="M",$E9="W"),IF($D10="u60",G9*0.035*IF(OR(AND(G9&lt;100, $E9="W"), AND(G9&lt;400,$E9="M")),0,1),IF($D10="60-69",G9*0.025*IF(OR(AND(G9&lt;100, $E9="W"), AND(G9&lt;400,$E9="M")),0,1),IF($D10="70+",G9*0*IF(OR(AND(G9&lt;100, $E9="W"), AND(G9&lt;400,$E9="M")),0,1),G9*0.035*IF(OR(AND(G9&lt;100, $E9="W"), AND(G9&lt;400,$E9="M")),0,1)))),0)</f>
        <v>0</v>
      </c>
      <c r="H10" s="17">
        <f>IF(OR($E9="M",$E9="W"),IF($D10="u60",H9*0.035*IF(OR(AND(H9&lt;100, $E9="W"), AND(H9&lt;400,$E9="M")),0,1),IF($D10="60-69",H9*0.025*IF(OR(AND(H9&lt;100, $E9="W"), AND(H9&lt;400,$E9="M")),0,1),IF($D10="70+",H9*0*IF(OR(AND(H9&lt;100, $E9="W"), AND(H9&lt;400,$E9="M")),0,1),H9*0.035*IF(OR(AND(H9&lt;100, $E9="W"), AND(H9&lt;400,$E9="M")),0,1)))),0)</f>
        <v>0</v>
      </c>
      <c r="I10" s="17">
        <f>IF(OR($E9="M",$E9="W"),IF($D10="u60",I9*0.035*IF(OR(AND(I9&lt;100, $E9="W"), AND(I9&lt;400,$E9="M")),0,1),IF($D10="60-69",I9*0.025*IF(OR(AND(I9&lt;100, $E9="W"), AND(I9&lt;400,$E9="M")),0,1),IF($D10="70+",I9*0*IF(OR(AND(I9&lt;100, $E9="W"), AND(I9&lt;400,$E9="M")),0,1),I9*0.035*IF(OR(AND(I9&lt;100, $E9="W"), AND(I9&lt;400,$E9="M")),0,1)))),0)</f>
        <v>0</v>
      </c>
      <c r="J10" s="17">
        <f>IF(OR($E9="M",$E9="W"),IF($D10="u60",J9*0.035*IF(OR(AND(J9&lt;100, $E9="W"), AND(J9&lt;400,$E9="M")),0,1),IF($D10="60-69",J9*0.025*IF(OR(AND(J9&lt;100, $E9="W"), AND(J9&lt;400,$E9="M")),0,1),IF($D10="70+",J9*0*IF(OR(AND(J9&lt;100, $E9="W"), AND(J9&lt;400,$E9="M")),0,1),J9*0.035*IF(OR(AND(J9&lt;100, $E9="W"), AND(J9&lt;400,$E9="M")),0,1)))),0)</f>
        <v>0</v>
      </c>
      <c r="K10" s="17">
        <f t="shared" si="0"/>
        <v>0</v>
      </c>
      <c r="L10" s="17"/>
      <c r="M10" s="62"/>
      <c r="N10" s="68"/>
      <c r="O10" s="69"/>
      <c r="T10" s="45"/>
    </row>
    <row r="11" spans="1:53" ht="14.4" thickBot="1" x14ac:dyDescent="0.3">
      <c r="A11" s="18"/>
      <c r="B11" s="19"/>
      <c r="C11" s="20"/>
      <c r="D11" s="20"/>
      <c r="E11" s="36"/>
      <c r="F11" s="21">
        <f>IF(OR($E9="M",$E9="W"),IF($D10="u60",F9*IF(OR(AND(F9&lt;100, $E9="W"), AND(F9&lt;400,$E9="M")),0.07,0.035),IF($D10="60-69",F9*0.025*IF(OR(AND(F9&lt;100, $E9="W"), AND(F9&lt;400,$E9="M")),1,0),IF($D10="70+",F9*0,F9*IF(OR(AND(F9&lt;100, $E9="W"), AND(F9&lt;400,$E9="M")),0.07,0.035)))),0)</f>
        <v>0</v>
      </c>
      <c r="G11" s="21">
        <f>IF(OR($E9="M",$E9="W"),IF($D10="u60",G9*IF(OR(AND(G9&lt;100, $E9="W"), AND(G9&lt;400,$E9="M")),0.07,0.035),IF($D10="60-69",G9*0.025*IF(OR(AND(G9&lt;100, $E9="W"), AND(G9&lt;400,$E9="M")),1,0),IF($D10="70+",G9*0,G9*IF(OR(AND(G9&lt;100, $E9="W"), AND(G9&lt;400,$E9="M")),0.07,0.035)))),0)</f>
        <v>0</v>
      </c>
      <c r="H11" s="21">
        <f>IF(OR($E9="M",$E9="W"),IF($D10="u60",H9*IF(OR(AND(H9&lt;100, $E9="W"), AND(H9&lt;400,$E9="M")),0.07,0.035),IF($D10="60-69",H9*0.025*IF(OR(AND(H9&lt;100, $E9="W"), AND(H9&lt;400,$E9="M")),1,0),IF($D10="70+",H9*0,H9*IF(OR(AND(H9&lt;100, $E9="W"), AND(H9&lt;400,$E9="M")),0.07,0.035)))),0)</f>
        <v>0</v>
      </c>
      <c r="I11" s="21">
        <f>IF(OR($E9="M",$E9="W"),IF($D10="u60",I9*IF(OR(AND(I9&lt;100, $E9="W"), AND(I9&lt;400,$E9="M")),0.07,0.035),IF($D10="60-69",I9*0.025*IF(OR(AND(I9&lt;100, $E9="W"), AND(I9&lt;400,$E9="M")),1,0),IF($D10="70+",I9*0,I9*IF(OR(AND(I9&lt;100, $E9="W"), AND(I9&lt;400,$E9="M")),0.07,0.035)))),0)</f>
        <v>0</v>
      </c>
      <c r="J11" s="21">
        <f>IF(OR($E9="M",$E9="W"),IF($D10="u60",J9*IF(OR(AND(J9&lt;100, $E9="W"), AND(J9&lt;400,$E9="M")),0.07,0.035),IF($D10="60-69",J9*0.025*IF(OR(AND(J9&lt;100, $E9="W"), AND(J9&lt;400,$E9="M")),1,0),IF($D10="70+",J9*0,J9*IF(OR(AND(J9&lt;100, $E9="W"), AND(J9&lt;400,$E9="M")),0.07,0.035)))),0)</f>
        <v>0</v>
      </c>
      <c r="K11" s="21">
        <f t="shared" si="0"/>
        <v>0</v>
      </c>
      <c r="L11" s="21">
        <f>SUM(K10:K11)</f>
        <v>0</v>
      </c>
      <c r="M11" s="63"/>
      <c r="N11" s="70"/>
      <c r="O11" s="71"/>
    </row>
    <row r="12" spans="1:53" ht="14.4" thickTop="1" x14ac:dyDescent="0.25">
      <c r="A12" s="14"/>
      <c r="B12" s="15"/>
      <c r="C12" s="16"/>
      <c r="D12" s="16"/>
      <c r="E12" s="36" t="s">
        <v>21</v>
      </c>
      <c r="F12" s="37"/>
      <c r="G12" s="37"/>
      <c r="H12" s="37"/>
      <c r="I12" s="37"/>
      <c r="J12" s="37"/>
      <c r="K12" s="17">
        <f t="shared" si="0"/>
        <v>0</v>
      </c>
      <c r="L12" s="17">
        <f>IF(D13="70+",0,K12)</f>
        <v>0</v>
      </c>
      <c r="M12" s="61">
        <f>COUNTIF(F12:J12,"&gt;0")</f>
        <v>0</v>
      </c>
      <c r="N12" s="66"/>
      <c r="O12" s="67"/>
    </row>
    <row r="13" spans="1:53" ht="13.8" x14ac:dyDescent="0.25">
      <c r="A13" s="29"/>
      <c r="B13" s="30"/>
      <c r="C13" s="31"/>
      <c r="D13" s="31"/>
      <c r="E13" s="36"/>
      <c r="F13" s="17">
        <f>IF(OR($E12="M",$E12="W"),IF($D13="u60",F12*0.035*IF(OR(AND(F12&lt;100, $E12="W"), AND(F12&lt;400,$E12="M")),0,1),IF($D13="60-69",F12*0.025*IF(OR(AND(F12&lt;100, $E12="W"), AND(F12&lt;400,$E12="M")),0,1),IF($D13="70+",F12*0*IF(OR(AND(F12&lt;100, $E12="W"), AND(F12&lt;400,$E12="M")),0,1),F12*0.035*IF(OR(AND(F12&lt;100, $E12="W"), AND(F12&lt;400,$E12="M")),0,1)))),0)</f>
        <v>0</v>
      </c>
      <c r="G13" s="17">
        <f>IF(OR($E12="M",$E12="W"),IF($D13="u60",G12*0.035*IF(OR(AND(G12&lt;100, $E12="W"), AND(G12&lt;400,$E12="M")),0,1),IF($D13="60-69",G12*0.025*IF(OR(AND(G12&lt;100, $E12="W"), AND(G12&lt;400,$E12="M")),0,1),IF($D13="70+",G12*0*IF(OR(AND(G12&lt;100, $E12="W"), AND(G12&lt;400,$E12="M")),0,1),G12*0.035*IF(OR(AND(G12&lt;100, $E12="W"), AND(G12&lt;400,$E12="M")),0,1)))),0)</f>
        <v>0</v>
      </c>
      <c r="H13" s="17">
        <f>IF(OR($E12="M",$E12="W"),IF($D13="u60",H12*0.035*IF(OR(AND(H12&lt;100, $E12="W"), AND(H12&lt;400,$E12="M")),0,1),IF($D13="60-69",H12*0.025*IF(OR(AND(H12&lt;100, $E12="W"), AND(H12&lt;400,$E12="M")),0,1),IF($D13="70+",H12*0*IF(OR(AND(H12&lt;100, $E12="W"), AND(H12&lt;400,$E12="M")),0,1),H12*0.035*IF(OR(AND(H12&lt;100, $E12="W"), AND(H12&lt;400,$E12="M")),0,1)))),0)</f>
        <v>0</v>
      </c>
      <c r="I13" s="17">
        <f>IF(OR($E12="M",$E12="W"),IF($D13="u60",I12*0.035*IF(OR(AND(I12&lt;100, $E12="W"), AND(I12&lt;400,$E12="M")),0,1),IF($D13="60-69",I12*0.025*IF(OR(AND(I12&lt;100, $E12="W"), AND(I12&lt;400,$E12="M")),0,1),IF($D13="70+",I12*0*IF(OR(AND(I12&lt;100, $E12="W"), AND(I12&lt;400,$E12="M")),0,1),I12*0.035*IF(OR(AND(I12&lt;100, $E12="W"), AND(I12&lt;400,$E12="M")),0,1)))),0)</f>
        <v>0</v>
      </c>
      <c r="J13" s="17">
        <f>IF(OR($E12="M",$E12="W"),IF($D13="u60",J12*0.035*IF(OR(AND(J12&lt;100, $E12="W"), AND(J12&lt;400,$E12="M")),0,1),IF($D13="60-69",J12*0.025*IF(OR(AND(J12&lt;100, $E12="W"), AND(J12&lt;400,$E12="M")),0,1),IF($D13="70+",J12*0*IF(OR(AND(J12&lt;100, $E12="W"), AND(J12&lt;400,$E12="M")),0,1),J12*0.035*IF(OR(AND(J12&lt;100, $E12="W"), AND(J12&lt;400,$E12="M")),0,1)))),0)</f>
        <v>0</v>
      </c>
      <c r="K13" s="17">
        <f t="shared" si="0"/>
        <v>0</v>
      </c>
      <c r="L13" s="17"/>
      <c r="M13" s="62"/>
      <c r="N13" s="68"/>
      <c r="O13" s="69"/>
    </row>
    <row r="14" spans="1:53" ht="14.4" thickBot="1" x14ac:dyDescent="0.3">
      <c r="A14" s="18"/>
      <c r="B14" s="19"/>
      <c r="C14" s="20"/>
      <c r="D14" s="20"/>
      <c r="E14" s="36"/>
      <c r="F14" s="21">
        <f>IF(OR($E12="M",$E12="W"),IF($D13="u60",F12*IF(OR(AND(F12&lt;100, $E12="W"), AND(F12&lt;400,$E12="M")),0.07,0.035),IF($D13="60-69",F12*0.025*IF(OR(AND(F12&lt;100, $E12="W"), AND(F12&lt;400,$E12="M")),1,0),IF($D13="70+",F12*0,F12*IF(OR(AND(F12&lt;100, $E12="W"), AND(F12&lt;400,$E12="M")),0.07,0.035)))),0)</f>
        <v>0</v>
      </c>
      <c r="G14" s="21">
        <f>IF(OR($E12="M",$E12="W"),IF($D13="u60",G12*IF(OR(AND(G12&lt;100, $E12="W"), AND(G12&lt;400,$E12="M")),0.07,0.035),IF($D13="60-69",G12*0.025*IF(OR(AND(G12&lt;100, $E12="W"), AND(G12&lt;400,$E12="M")),1,0),IF($D13="70+",G12*0,G12*IF(OR(AND(G12&lt;100, $E12="W"), AND(G12&lt;400,$E12="M")),0.07,0.035)))),0)</f>
        <v>0</v>
      </c>
      <c r="H14" s="21">
        <f>IF(OR($E12="M",$E12="W"),IF($D13="u60",H12*IF(OR(AND(H12&lt;100, $E12="W"), AND(H12&lt;400,$E12="M")),0.07,0.035),IF($D13="60-69",H12*0.025*IF(OR(AND(H12&lt;100, $E12="W"), AND(H12&lt;400,$E12="M")),1,0),IF($D13="70+",H12*0,H12*IF(OR(AND(H12&lt;100, $E12="W"), AND(H12&lt;400,$E12="M")),0.07,0.035)))),0)</f>
        <v>0</v>
      </c>
      <c r="I14" s="21">
        <f>IF(OR($E12="M",$E12="W"),IF($D13="u60",I12*IF(OR(AND(I12&lt;100, $E12="W"), AND(I12&lt;400,$E12="M")),0.07,0.035),IF($D13="60-69",I12*0.025*IF(OR(AND(I12&lt;100, $E12="W"), AND(I12&lt;400,$E12="M")),1,0),IF($D13="70+",I12*0,I12*IF(OR(AND(I12&lt;100, $E12="W"), AND(I12&lt;400,$E12="M")),0.07,0.035)))),0)</f>
        <v>0</v>
      </c>
      <c r="J14" s="21">
        <f>IF(OR($E12="M",$E12="W"),IF($D13="u60",J12*IF(OR(AND(J12&lt;100, $E12="W"), AND(J12&lt;400,$E12="M")),0.07,0.035),IF($D13="60-69",J12*0.025*IF(OR(AND(J12&lt;100, $E12="W"), AND(J12&lt;400,$E12="M")),1,0),IF($D13="70+",J12*0,J12*IF(OR(AND(J12&lt;100, $E12="W"), AND(J12&lt;400,$E12="M")),0.07,0.035)))),0)</f>
        <v>0</v>
      </c>
      <c r="K14" s="21">
        <f t="shared" si="0"/>
        <v>0</v>
      </c>
      <c r="L14" s="21">
        <f>SUM(K13:K14)</f>
        <v>0</v>
      </c>
      <c r="M14" s="63"/>
      <c r="N14" s="70"/>
      <c r="O14" s="71"/>
    </row>
    <row r="15" spans="1:53" ht="14.4" thickTop="1" x14ac:dyDescent="0.25">
      <c r="A15" s="14"/>
      <c r="B15" s="15"/>
      <c r="C15" s="16"/>
      <c r="D15" s="16"/>
      <c r="E15" s="36" t="s">
        <v>21</v>
      </c>
      <c r="F15" s="37"/>
      <c r="G15" s="37"/>
      <c r="H15" s="37"/>
      <c r="I15" s="37"/>
      <c r="J15" s="37"/>
      <c r="K15" s="17">
        <f t="shared" si="0"/>
        <v>0</v>
      </c>
      <c r="L15" s="17">
        <f>IF(D16="70+",0,K15)</f>
        <v>0</v>
      </c>
      <c r="M15" s="61">
        <f>COUNTIF(F15:J15,"&gt;0")</f>
        <v>0</v>
      </c>
      <c r="N15" s="66"/>
      <c r="O15" s="67"/>
    </row>
    <row r="16" spans="1:53" ht="13.8" x14ac:dyDescent="0.25">
      <c r="A16" s="29"/>
      <c r="B16" s="30"/>
      <c r="C16" s="31"/>
      <c r="D16" s="31"/>
      <c r="E16" s="36"/>
      <c r="F16" s="17">
        <f>IF(OR($E15="M",$E15="W"),IF($D16="u60",F15*0.035*IF(OR(AND(F15&lt;100, $E15="W"), AND(F15&lt;400,$E15="M")),0,1),IF($D16="60-69",F15*0.025*IF(OR(AND(F15&lt;100, $E15="W"), AND(F15&lt;400,$E15="M")),0,1),IF($D16="70+",F15*0*IF(OR(AND(F15&lt;100, $E15="W"), AND(F15&lt;400,$E15="M")),0,1),F15*0.035*IF(OR(AND(F15&lt;100, $E15="W"), AND(F15&lt;400,$E15="M")),0,1)))),0)</f>
        <v>0</v>
      </c>
      <c r="G16" s="17">
        <f>IF(OR($E15="M",$E15="W"),IF($D16="u60",G15*0.035*IF(OR(AND(G15&lt;100, $E15="W"), AND(G15&lt;400,$E15="M")),0,1),IF($D16="60-69",G15*0.025*IF(OR(AND(G15&lt;100, $E15="W"), AND(G15&lt;400,$E15="M")),0,1),IF($D16="70+",G15*0*IF(OR(AND(G15&lt;100, $E15="W"), AND(G15&lt;400,$E15="M")),0,1),G15*0.035*IF(OR(AND(G15&lt;100, $E15="W"), AND(G15&lt;400,$E15="M")),0,1)))),0)</f>
        <v>0</v>
      </c>
      <c r="H16" s="17">
        <f>IF(OR($E15="M",$E15="W"),IF($D16="u60",H15*0.035*IF(OR(AND(H15&lt;100, $E15="W"), AND(H15&lt;400,$E15="M")),0,1),IF($D16="60-69",H15*0.025*IF(OR(AND(H15&lt;100, $E15="W"), AND(H15&lt;400,$E15="M")),0,1),IF($D16="70+",H15*0*IF(OR(AND(H15&lt;100, $E15="W"), AND(H15&lt;400,$E15="M")),0,1),H15*0.035*IF(OR(AND(H15&lt;100, $E15="W"), AND(H15&lt;400,$E15="M")),0,1)))),0)</f>
        <v>0</v>
      </c>
      <c r="I16" s="17">
        <f>IF(OR($E15="M",$E15="W"),IF($D16="u60",I15*0.035*IF(OR(AND(I15&lt;100, $E15="W"), AND(I15&lt;400,$E15="M")),0,1),IF($D16="60-69",I15*0.025*IF(OR(AND(I15&lt;100, $E15="W"), AND(I15&lt;400,$E15="M")),0,1),IF($D16="70+",I15*0*IF(OR(AND(I15&lt;100, $E15="W"), AND(I15&lt;400,$E15="M")),0,1),I15*0.035*IF(OR(AND(I15&lt;100, $E15="W"), AND(I15&lt;400,$E15="M")),0,1)))),0)</f>
        <v>0</v>
      </c>
      <c r="J16" s="17">
        <f>IF(OR($E15="M",$E15="W"),IF($D16="u60",J15*0.035*IF(OR(AND(J15&lt;100, $E15="W"), AND(J15&lt;400,$E15="M")),0,1),IF($D16="60-69",J15*0.025*IF(OR(AND(J15&lt;100, $E15="W"), AND(J15&lt;400,$E15="M")),0,1),IF($D16="70+",J15*0*IF(OR(AND(J15&lt;100, $E15="W"), AND(J15&lt;400,$E15="M")),0,1),J15*0.035*IF(OR(AND(J15&lt;100, $E15="W"), AND(J15&lt;400,$E15="M")),0,1)))),0)</f>
        <v>0</v>
      </c>
      <c r="K16" s="17">
        <f t="shared" si="0"/>
        <v>0</v>
      </c>
      <c r="L16" s="17"/>
      <c r="M16" s="62"/>
      <c r="N16" s="68"/>
      <c r="O16" s="69"/>
    </row>
    <row r="17" spans="1:15" ht="14.4" thickBot="1" x14ac:dyDescent="0.3">
      <c r="A17" s="18"/>
      <c r="B17" s="19"/>
      <c r="C17" s="20"/>
      <c r="D17" s="20"/>
      <c r="E17" s="36"/>
      <c r="F17" s="21">
        <f>IF(OR($E15="M",$E15="W"),IF($D16="u60",F15*IF(OR(AND(F15&lt;100, $E15="W"), AND(F15&lt;400,$E15="M")),0.07,0.035),IF($D16="60-69",F15*0.025*IF(OR(AND(F15&lt;100, $E15="W"), AND(F15&lt;400,$E15="M")),1,0),IF($D16="70+",F15*0,F15*IF(OR(AND(F15&lt;100, $E15="W"), AND(F15&lt;400,$E15="M")),0.07,0.035)))),0)</f>
        <v>0</v>
      </c>
      <c r="G17" s="21">
        <f>IF(OR($E15="M",$E15="W"),IF($D16="u60",G15*IF(OR(AND(G15&lt;100, $E15="W"), AND(G15&lt;400,$E15="M")),0.07,0.035),IF($D16="60-69",G15*0.025*IF(OR(AND(G15&lt;100, $E15="W"), AND(G15&lt;400,$E15="M")),1,0),IF($D16="70+",G15*0,G15*IF(OR(AND(G15&lt;100, $E15="W"), AND(G15&lt;400,$E15="M")),0.07,0.035)))),0)</f>
        <v>0</v>
      </c>
      <c r="H17" s="21">
        <f>IF(OR($E15="M",$E15="W"),IF($D16="u60",H15*IF(OR(AND(H15&lt;100, $E15="W"), AND(H15&lt;400,$E15="M")),0.07,0.035),IF($D16="60-69",H15*0.025*IF(OR(AND(H15&lt;100, $E15="W"), AND(H15&lt;400,$E15="M")),1,0),IF($D16="70+",H15*0,H15*IF(OR(AND(H15&lt;100, $E15="W"), AND(H15&lt;400,$E15="M")),0.07,0.035)))),0)</f>
        <v>0</v>
      </c>
      <c r="I17" s="21">
        <f>IF(OR($E15="M",$E15="W"),IF($D16="u60",I15*IF(OR(AND(I15&lt;100, $E15="W"), AND(I15&lt;400,$E15="M")),0.07,0.035),IF($D16="60-69",I15*0.025*IF(OR(AND(I15&lt;100, $E15="W"), AND(I15&lt;400,$E15="M")),1,0),IF($D16="70+",I15*0,I15*IF(OR(AND(I15&lt;100, $E15="W"), AND(I15&lt;400,$E15="M")),0.07,0.035)))),0)</f>
        <v>0</v>
      </c>
      <c r="J17" s="21">
        <f>IF(OR($E15="M",$E15="W"),IF($D16="u60",J15*IF(OR(AND(J15&lt;100, $E15="W"), AND(J15&lt;400,$E15="M")),0.07,0.035),IF($D16="60-69",J15*0.025*IF(OR(AND(J15&lt;100, $E15="W"), AND(J15&lt;400,$E15="M")),1,0),IF($D16="70+",J15*0,J15*IF(OR(AND(J15&lt;100, $E15="W"), AND(J15&lt;400,$E15="M")),0.07,0.035)))),0)</f>
        <v>0</v>
      </c>
      <c r="K17" s="21">
        <f t="shared" si="0"/>
        <v>0</v>
      </c>
      <c r="L17" s="21">
        <f>SUM(K16:K17)</f>
        <v>0</v>
      </c>
      <c r="M17" s="63"/>
      <c r="N17" s="70"/>
      <c r="O17" s="71"/>
    </row>
    <row r="18" spans="1:15" ht="14.4" thickTop="1" x14ac:dyDescent="0.25">
      <c r="A18" s="14"/>
      <c r="B18" s="15"/>
      <c r="C18" s="16"/>
      <c r="D18" s="16"/>
      <c r="E18" s="36" t="s">
        <v>21</v>
      </c>
      <c r="F18" s="37"/>
      <c r="G18" s="37"/>
      <c r="H18" s="37"/>
      <c r="I18" s="37"/>
      <c r="J18" s="37"/>
      <c r="K18" s="17">
        <f t="shared" si="0"/>
        <v>0</v>
      </c>
      <c r="L18" s="17">
        <f>IF(D19="70+",0,K18)</f>
        <v>0</v>
      </c>
      <c r="M18" s="61">
        <f>COUNTIF(F18:J18,"&gt;0")</f>
        <v>0</v>
      </c>
      <c r="N18" s="66"/>
      <c r="O18" s="67"/>
    </row>
    <row r="19" spans="1:15" ht="13.8" x14ac:dyDescent="0.25">
      <c r="A19" s="29"/>
      <c r="B19" s="30"/>
      <c r="C19" s="31"/>
      <c r="D19" s="31"/>
      <c r="E19" s="36"/>
      <c r="F19" s="17">
        <f>IF(OR($E18="M",$E18="W"),IF($D19="u60",F18*0.035*IF(OR(AND(F18&lt;100, $E18="W"), AND(F18&lt;400,$E18="M")),0,1),IF($D19="60-69",F18*0.025*IF(OR(AND(F18&lt;100, $E18="W"), AND(F18&lt;400,$E18="M")),0,1),IF($D19="70+",F18*0*IF(OR(AND(F18&lt;100, $E18="W"), AND(F18&lt;400,$E18="M")),0,1),F18*0.035*IF(OR(AND(F18&lt;100, $E18="W"), AND(F18&lt;400,$E18="M")),0,1)))),0)</f>
        <v>0</v>
      </c>
      <c r="G19" s="17">
        <f>IF(OR($E18="M",$E18="W"),IF($D19="u60",G18*0.035*IF(OR(AND(G18&lt;100, $E18="W"), AND(G18&lt;400,$E18="M")),0,1),IF($D19="60-69",G18*0.025*IF(OR(AND(G18&lt;100, $E18="W"), AND(G18&lt;400,$E18="M")),0,1),IF($D19="70+",G18*0*IF(OR(AND(G18&lt;100, $E18="W"), AND(G18&lt;400,$E18="M")),0,1),G18*0.035*IF(OR(AND(G18&lt;100, $E18="W"), AND(G18&lt;400,$E18="M")),0,1)))),0)</f>
        <v>0</v>
      </c>
      <c r="H19" s="17">
        <f>IF(OR($E18="M",$E18="W"),IF($D19="u60",H18*0.035*IF(OR(AND(H18&lt;100, $E18="W"), AND(H18&lt;400,$E18="M")),0,1),IF($D19="60-69",H18*0.025*IF(OR(AND(H18&lt;100, $E18="W"), AND(H18&lt;400,$E18="M")),0,1),IF($D19="70+",H18*0*IF(OR(AND(H18&lt;100, $E18="W"), AND(H18&lt;400,$E18="M")),0,1),H18*0.035*IF(OR(AND(H18&lt;100, $E18="W"), AND(H18&lt;400,$E18="M")),0,1)))),0)</f>
        <v>0</v>
      </c>
      <c r="I19" s="17">
        <f>IF(OR($E18="M",$E18="W"),IF($D19="u60",I18*0.035*IF(OR(AND(I18&lt;100, $E18="W"), AND(I18&lt;400,$E18="M")),0,1),IF($D19="60-69",I18*0.025*IF(OR(AND(I18&lt;100, $E18="W"), AND(I18&lt;400,$E18="M")),0,1),IF($D19="70+",I18*0*IF(OR(AND(I18&lt;100, $E18="W"), AND(I18&lt;400,$E18="M")),0,1),I18*0.035*IF(OR(AND(I18&lt;100, $E18="W"), AND(I18&lt;400,$E18="M")),0,1)))),0)</f>
        <v>0</v>
      </c>
      <c r="J19" s="17">
        <f>IF(OR($E18="M",$E18="W"),IF($D19="u60",J18*0.035*IF(OR(AND(J18&lt;100, $E18="W"), AND(J18&lt;400,$E18="M")),0,1),IF($D19="60-69",J18*0.025*IF(OR(AND(J18&lt;100, $E18="W"), AND(J18&lt;400,$E18="M")),0,1),IF($D19="70+",J18*0*IF(OR(AND(J18&lt;100, $E18="W"), AND(J18&lt;400,$E18="M")),0,1),J18*0.035*IF(OR(AND(J18&lt;100, $E18="W"), AND(J18&lt;400,$E18="M")),0,1)))),0)</f>
        <v>0</v>
      </c>
      <c r="K19" s="17">
        <f t="shared" si="0"/>
        <v>0</v>
      </c>
      <c r="L19" s="17"/>
      <c r="M19" s="62"/>
      <c r="N19" s="68"/>
      <c r="O19" s="69"/>
    </row>
    <row r="20" spans="1:15" ht="14.4" thickBot="1" x14ac:dyDescent="0.3">
      <c r="A20" s="18"/>
      <c r="B20" s="19"/>
      <c r="C20" s="20"/>
      <c r="D20" s="20"/>
      <c r="E20" s="36"/>
      <c r="F20" s="21">
        <f>IF(OR($E18="M",$E18="W"),IF($D19="u60",F18*IF(OR(AND(F18&lt;100, $E18="W"), AND(F18&lt;400,$E18="M")),0.07,0.035),IF($D19="60-69",F18*0.025*IF(OR(AND(F18&lt;100, $E18="W"), AND(F18&lt;400,$E18="M")),1,0),IF($D19="70+",F18*0,F18*IF(OR(AND(F18&lt;100, $E18="W"), AND(F18&lt;400,$E18="M")),0.07,0.035)))),0)</f>
        <v>0</v>
      </c>
      <c r="G20" s="21">
        <f>IF(OR($E18="M",$E18="W"),IF($D19="u60",G18*IF(OR(AND(G18&lt;100, $E18="W"), AND(G18&lt;400,$E18="M")),0.07,0.035),IF($D19="60-69",G18*0.025*IF(OR(AND(G18&lt;100, $E18="W"), AND(G18&lt;400,$E18="M")),1,0),IF($D19="70+",G18*0,G18*IF(OR(AND(G18&lt;100, $E18="W"), AND(G18&lt;400,$E18="M")),0.07,0.035)))),0)</f>
        <v>0</v>
      </c>
      <c r="H20" s="21">
        <f>IF(OR($E18="M",$E18="W"),IF($D19="u60",H18*IF(OR(AND(H18&lt;100, $E18="W"), AND(H18&lt;400,$E18="M")),0.07,0.035),IF($D19="60-69",H18*0.025*IF(OR(AND(H18&lt;100, $E18="W"), AND(H18&lt;400,$E18="M")),1,0),IF($D19="70+",H18*0,H18*IF(OR(AND(H18&lt;100, $E18="W"), AND(H18&lt;400,$E18="M")),0.07,0.035)))),0)</f>
        <v>0</v>
      </c>
      <c r="I20" s="21">
        <f>IF(OR($E18="M",$E18="W"),IF($D19="u60",I18*IF(OR(AND(I18&lt;100, $E18="W"), AND(I18&lt;400,$E18="M")),0.07,0.035),IF($D19="60-69",I18*0.025*IF(OR(AND(I18&lt;100, $E18="W"), AND(I18&lt;400,$E18="M")),1,0),IF($D19="70+",I18*0,I18*IF(OR(AND(I18&lt;100, $E18="W"), AND(I18&lt;400,$E18="M")),0.07,0.035)))),0)</f>
        <v>0</v>
      </c>
      <c r="J20" s="21">
        <f>IF(OR($E18="M",$E18="W"),IF($D19="u60",J18*IF(OR(AND(J18&lt;100, $E18="W"), AND(J18&lt;400,$E18="M")),0.07,0.035),IF($D19="60-69",J18*0.025*IF(OR(AND(J18&lt;100, $E18="W"), AND(J18&lt;400,$E18="M")),1,0),IF($D19="70+",J18*0,J18*IF(OR(AND(J18&lt;100, $E18="W"), AND(J18&lt;400,$E18="M")),0.07,0.035)))),0)</f>
        <v>0</v>
      </c>
      <c r="K20" s="21">
        <f t="shared" si="0"/>
        <v>0</v>
      </c>
      <c r="L20" s="21">
        <f>SUM(K19:K20)</f>
        <v>0</v>
      </c>
      <c r="M20" s="63"/>
      <c r="N20" s="70"/>
      <c r="O20" s="71"/>
    </row>
    <row r="21" spans="1:15" ht="14.4" thickTop="1" x14ac:dyDescent="0.25">
      <c r="A21" s="14"/>
      <c r="B21" s="15"/>
      <c r="C21" s="16"/>
      <c r="D21" s="16"/>
      <c r="E21" s="36" t="s">
        <v>21</v>
      </c>
      <c r="F21" s="37"/>
      <c r="G21" s="37"/>
      <c r="H21" s="37"/>
      <c r="I21" s="37"/>
      <c r="J21" s="37"/>
      <c r="K21" s="17">
        <f t="shared" si="0"/>
        <v>0</v>
      </c>
      <c r="L21" s="17">
        <f>IF(D22="70+",0,K21)</f>
        <v>0</v>
      </c>
      <c r="M21" s="61">
        <f>COUNTIF(F21:J21,"&gt;0")</f>
        <v>0</v>
      </c>
      <c r="N21" s="66"/>
      <c r="O21" s="67"/>
    </row>
    <row r="22" spans="1:15" ht="13.8" x14ac:dyDescent="0.25">
      <c r="A22" s="29"/>
      <c r="B22" s="30"/>
      <c r="C22" s="31"/>
      <c r="D22" s="31"/>
      <c r="E22" s="36"/>
      <c r="F22" s="17">
        <f>IF(OR($E21="M",$E21="W"),IF($D22="u60",F21*0.035*IF(OR(AND(F21&lt;100, $E21="W"), AND(F21&lt;400,$E21="M")),0,1),IF($D22="60-69",F21*0.025*IF(OR(AND(F21&lt;100, $E21="W"), AND(F21&lt;400,$E21="M")),0,1),IF($D22="70+",F21*0*IF(OR(AND(F21&lt;100, $E21="W"), AND(F21&lt;400,$E21="M")),0,1),F21*0.035*IF(OR(AND(F21&lt;100, $E21="W"), AND(F21&lt;400,$E21="M")),0,1)))),0)</f>
        <v>0</v>
      </c>
      <c r="G22" s="17">
        <f>IF(OR($E21="M",$E21="W"),IF($D22="u60",G21*0.035*IF(OR(AND(G21&lt;100, $E21="W"), AND(G21&lt;400,$E21="M")),0,1),IF($D22="60-69",G21*0.025*IF(OR(AND(G21&lt;100, $E21="W"), AND(G21&lt;400,$E21="M")),0,1),IF($D22="70+",G21*0*IF(OR(AND(G21&lt;100, $E21="W"), AND(G21&lt;400,$E21="M")),0,1),G21*0.035*IF(OR(AND(G21&lt;100, $E21="W"), AND(G21&lt;400,$E21="M")),0,1)))),0)</f>
        <v>0</v>
      </c>
      <c r="H22" s="17">
        <f>IF(OR($E21="M",$E21="W"),IF($D22="u60",H21*0.035*IF(OR(AND(H21&lt;100, $E21="W"), AND(H21&lt;400,$E21="M")),0,1),IF($D22="60-69",H21*0.025*IF(OR(AND(H21&lt;100, $E21="W"), AND(H21&lt;400,$E21="M")),0,1),IF($D22="70+",H21*0*IF(OR(AND(H21&lt;100, $E21="W"), AND(H21&lt;400,$E21="M")),0,1),H21*0.035*IF(OR(AND(H21&lt;100, $E21="W"), AND(H21&lt;400,$E21="M")),0,1)))),0)</f>
        <v>0</v>
      </c>
      <c r="I22" s="17">
        <f>IF(OR($E21="M",$E21="W"),IF($D22="u60",I21*0.035*IF(OR(AND(I21&lt;100, $E21="W"), AND(I21&lt;400,$E21="M")),0,1),IF($D22="60-69",I21*0.025*IF(OR(AND(I21&lt;100, $E21="W"), AND(I21&lt;400,$E21="M")),0,1),IF($D22="70+",I21*0*IF(OR(AND(I21&lt;100, $E21="W"), AND(I21&lt;400,$E21="M")),0,1),I21*0.035*IF(OR(AND(I21&lt;100, $E21="W"), AND(I21&lt;400,$E21="M")),0,1)))),0)</f>
        <v>0</v>
      </c>
      <c r="J22" s="17">
        <f>IF(OR($E21="M",$E21="W"),IF($D22="u60",J21*0.035*IF(OR(AND(J21&lt;100, $E21="W"), AND(J21&lt;400,$E21="M")),0,1),IF($D22="60-69",J21*0.025*IF(OR(AND(J21&lt;100, $E21="W"), AND(J21&lt;400,$E21="M")),0,1),IF($D22="70+",J21*0*IF(OR(AND(J21&lt;100, $E21="W"), AND(J21&lt;400,$E21="M")),0,1),J21*0.035*IF(OR(AND(J21&lt;100, $E21="W"), AND(J21&lt;400,$E21="M")),0,1)))),0)</f>
        <v>0</v>
      </c>
      <c r="K22" s="17">
        <f t="shared" si="0"/>
        <v>0</v>
      </c>
      <c r="L22" s="17"/>
      <c r="M22" s="62"/>
      <c r="N22" s="68"/>
      <c r="O22" s="69"/>
    </row>
    <row r="23" spans="1:15" ht="14.4" thickBot="1" x14ac:dyDescent="0.3">
      <c r="A23" s="18"/>
      <c r="B23" s="19"/>
      <c r="C23" s="20"/>
      <c r="D23" s="20"/>
      <c r="E23" s="36"/>
      <c r="F23" s="21">
        <f>IF(OR($E21="M",$E21="W"),IF($D22="u60",F21*IF(OR(AND(F21&lt;100, $E21="W"), AND(F21&lt;400,$E21="M")),0.07,0.035),IF($D22="60-69",F21*0.025*IF(OR(AND(F21&lt;100, $E21="W"), AND(F21&lt;400,$E21="M")),1,0),IF($D22="70+",F21*0,F21*IF(OR(AND(F21&lt;100, $E21="W"), AND(F21&lt;400,$E21="M")),0.07,0.035)))),0)</f>
        <v>0</v>
      </c>
      <c r="G23" s="21">
        <f>IF(OR($E21="M",$E21="W"),IF($D22="u60",G21*IF(OR(AND(G21&lt;100, $E21="W"), AND(G21&lt;400,$E21="M")),0.07,0.035),IF($D22="60-69",G21*0.025*IF(OR(AND(G21&lt;100, $E21="W"), AND(G21&lt;400,$E21="M")),1,0),IF($D22="70+",G21*0,G21*IF(OR(AND(G21&lt;100, $E21="W"), AND(G21&lt;400,$E21="M")),0.07,0.035)))),0)</f>
        <v>0</v>
      </c>
      <c r="H23" s="21">
        <f>IF(OR($E21="M",$E21="W"),IF($D22="u60",H21*IF(OR(AND(H21&lt;100, $E21="W"), AND(H21&lt;400,$E21="M")),0.07,0.035),IF($D22="60-69",H21*0.025*IF(OR(AND(H21&lt;100, $E21="W"), AND(H21&lt;400,$E21="M")),1,0),IF($D22="70+",H21*0,H21*IF(OR(AND(H21&lt;100, $E21="W"), AND(H21&lt;400,$E21="M")),0.07,0.035)))),0)</f>
        <v>0</v>
      </c>
      <c r="I23" s="21">
        <f>IF(OR($E21="M",$E21="W"),IF($D22="u60",I21*IF(OR(AND(I21&lt;100, $E21="W"), AND(I21&lt;400,$E21="M")),0.07,0.035),IF($D22="60-69",I21*0.025*IF(OR(AND(I21&lt;100, $E21="W"), AND(I21&lt;400,$E21="M")),1,0),IF($D22="70+",I21*0,I21*IF(OR(AND(I21&lt;100, $E21="W"), AND(I21&lt;400,$E21="M")),0.07,0.035)))),0)</f>
        <v>0</v>
      </c>
      <c r="J23" s="21">
        <f>IF(OR($E21="M",$E21="W"),IF($D22="u60",J21*IF(OR(AND(J21&lt;100, $E21="W"), AND(J21&lt;400,$E21="M")),0.07,0.035),IF($D22="60-69",J21*0.025*IF(OR(AND(J21&lt;100, $E21="W"), AND(J21&lt;400,$E21="M")),1,0),IF($D22="70+",J21*0,J21*IF(OR(AND(J21&lt;100, $E21="W"), AND(J21&lt;400,$E21="M")),0.07,0.035)))),0)</f>
        <v>0</v>
      </c>
      <c r="K23" s="21">
        <f t="shared" si="0"/>
        <v>0</v>
      </c>
      <c r="L23" s="21">
        <f>SUM(K22:K23)</f>
        <v>0</v>
      </c>
      <c r="M23" s="63"/>
      <c r="N23" s="70"/>
      <c r="O23" s="71"/>
    </row>
    <row r="24" spans="1:15" ht="14.4" thickTop="1" x14ac:dyDescent="0.25">
      <c r="A24" s="14"/>
      <c r="B24" s="15"/>
      <c r="C24" s="16"/>
      <c r="D24" s="16"/>
      <c r="E24" s="36" t="s">
        <v>21</v>
      </c>
      <c r="F24" s="37"/>
      <c r="G24" s="37"/>
      <c r="H24" s="37"/>
      <c r="I24" s="37"/>
      <c r="J24" s="37"/>
      <c r="K24" s="17">
        <f t="shared" si="0"/>
        <v>0</v>
      </c>
      <c r="L24" s="17">
        <f>IF(D25="70+",0,K24)</f>
        <v>0</v>
      </c>
      <c r="M24" s="61">
        <f>COUNTIF(F24:J24,"&gt;0")</f>
        <v>0</v>
      </c>
      <c r="N24" s="66"/>
      <c r="O24" s="67"/>
    </row>
    <row r="25" spans="1:15" ht="13.8" x14ac:dyDescent="0.25">
      <c r="A25" s="29"/>
      <c r="B25" s="30"/>
      <c r="C25" s="31"/>
      <c r="D25" s="31"/>
      <c r="E25" s="36"/>
      <c r="F25" s="17">
        <f>IF(OR($E24="M",$E24="W"),IF($D25="u60",F24*0.035*IF(OR(AND(F24&lt;100, $E24="W"), AND(F24&lt;400,$E24="M")),0,1),IF($D25="60-69",F24*0.025*IF(OR(AND(F24&lt;100, $E24="W"), AND(F24&lt;400,$E24="M")),0,1),IF($D25="70+",F24*0*IF(OR(AND(F24&lt;100, $E24="W"), AND(F24&lt;400,$E24="M")),0,1),F24*0.035*IF(OR(AND(F24&lt;100, $E24="W"), AND(F24&lt;400,$E24="M")),0,1)))),0)</f>
        <v>0</v>
      </c>
      <c r="G25" s="17">
        <f>IF(OR($E24="M",$E24="W"),IF($D25="u60",G24*0.035*IF(OR(AND(G24&lt;100, $E24="W"), AND(G24&lt;400,$E24="M")),0,1),IF($D25="60-69",G24*0.025*IF(OR(AND(G24&lt;100, $E24="W"), AND(G24&lt;400,$E24="M")),0,1),IF($D25="70+",G24*0*IF(OR(AND(G24&lt;100, $E24="W"), AND(G24&lt;400,$E24="M")),0,1),G24*0.035*IF(OR(AND(G24&lt;100, $E24="W"), AND(G24&lt;400,$E24="M")),0,1)))),0)</f>
        <v>0</v>
      </c>
      <c r="H25" s="17">
        <f>IF(OR($E24="M",$E24="W"),IF($D25="u60",H24*0.035*IF(OR(AND(H24&lt;100, $E24="W"), AND(H24&lt;400,$E24="M")),0,1),IF($D25="60-69",H24*0.025*IF(OR(AND(H24&lt;100, $E24="W"), AND(H24&lt;400,$E24="M")),0,1),IF($D25="70+",H24*0*IF(OR(AND(H24&lt;100, $E24="W"), AND(H24&lt;400,$E24="M")),0,1),H24*0.035*IF(OR(AND(H24&lt;100, $E24="W"), AND(H24&lt;400,$E24="M")),0,1)))),0)</f>
        <v>0</v>
      </c>
      <c r="I25" s="17">
        <f>IF(OR($E24="M",$E24="W"),IF($D25="u60",I24*0.035*IF(OR(AND(I24&lt;100, $E24="W"), AND(I24&lt;400,$E24="M")),0,1),IF($D25="60-69",I24*0.025*IF(OR(AND(I24&lt;100, $E24="W"), AND(I24&lt;400,$E24="M")),0,1),IF($D25="70+",I24*0*IF(OR(AND(I24&lt;100, $E24="W"), AND(I24&lt;400,$E24="M")),0,1),I24*0.035*IF(OR(AND(I24&lt;100, $E24="W"), AND(I24&lt;400,$E24="M")),0,1)))),0)</f>
        <v>0</v>
      </c>
      <c r="J25" s="17">
        <f>IF(OR($E24="M",$E24="W"),IF($D25="u60",J24*0.035*IF(OR(AND(J24&lt;100, $E24="W"), AND(J24&lt;400,$E24="M")),0,1),IF($D25="60-69",J24*0.025*IF(OR(AND(J24&lt;100, $E24="W"), AND(J24&lt;400,$E24="M")),0,1),IF($D25="70+",J24*0*IF(OR(AND(J24&lt;100, $E24="W"), AND(J24&lt;400,$E24="M")),0,1),J24*0.035*IF(OR(AND(J24&lt;100, $E24="W"), AND(J24&lt;400,$E24="M")),0,1)))),0)</f>
        <v>0</v>
      </c>
      <c r="K25" s="17">
        <f t="shared" si="0"/>
        <v>0</v>
      </c>
      <c r="L25" s="17"/>
      <c r="M25" s="62"/>
      <c r="N25" s="68"/>
      <c r="O25" s="69"/>
    </row>
    <row r="26" spans="1:15" ht="14.4" thickBot="1" x14ac:dyDescent="0.3">
      <c r="A26" s="18"/>
      <c r="B26" s="19"/>
      <c r="C26" s="20"/>
      <c r="D26" s="20"/>
      <c r="E26" s="36"/>
      <c r="F26" s="21">
        <f>IF(OR($E24="M",$E24="W"),IF($D25="u60",F24*IF(OR(AND(F24&lt;100, $E24="W"), AND(F24&lt;400,$E24="M")),0.07,0.035),IF($D25="60-69",F24*0.025*IF(OR(AND(F24&lt;100, $E24="W"), AND(F24&lt;400,$E24="M")),1,0),IF($D25="70+",F24*0,F24*IF(OR(AND(F24&lt;100, $E24="W"), AND(F24&lt;400,$E24="M")),0.07,0.035)))),0)</f>
        <v>0</v>
      </c>
      <c r="G26" s="21">
        <f>IF(OR($E24="M",$E24="W"),IF($D25="u60",G24*IF(OR(AND(G24&lt;100, $E24="W"), AND(G24&lt;400,$E24="M")),0.07,0.035),IF($D25="60-69",G24*0.025*IF(OR(AND(G24&lt;100, $E24="W"), AND(G24&lt;400,$E24="M")),1,0),IF($D25="70+",G24*0,G24*IF(OR(AND(G24&lt;100, $E24="W"), AND(G24&lt;400,$E24="M")),0.07,0.035)))),0)</f>
        <v>0</v>
      </c>
      <c r="H26" s="21">
        <f>IF(OR($E24="M",$E24="W"),IF($D25="u60",H24*IF(OR(AND(H24&lt;100, $E24="W"), AND(H24&lt;400,$E24="M")),0.07,0.035),IF($D25="60-69",H24*0.025*IF(OR(AND(H24&lt;100, $E24="W"), AND(H24&lt;400,$E24="M")),1,0),IF($D25="70+",H24*0,H24*IF(OR(AND(H24&lt;100, $E24="W"), AND(H24&lt;400,$E24="M")),0.07,0.035)))),0)</f>
        <v>0</v>
      </c>
      <c r="I26" s="21">
        <f>IF(OR($E24="M",$E24="W"),IF($D25="u60",I24*IF(OR(AND(I24&lt;100, $E24="W"), AND(I24&lt;400,$E24="M")),0.07,0.035),IF($D25="60-69",I24*0.025*IF(OR(AND(I24&lt;100, $E24="W"), AND(I24&lt;400,$E24="M")),1,0),IF($D25="70+",I24*0,I24*IF(OR(AND(I24&lt;100, $E24="W"), AND(I24&lt;400,$E24="M")),0.07,0.035)))),0)</f>
        <v>0</v>
      </c>
      <c r="J26" s="21">
        <f>IF(OR($E24="M",$E24="W"),IF($D25="u60",J24*IF(OR(AND(J24&lt;100, $E24="W"), AND(J24&lt;400,$E24="M")),0.07,0.035),IF($D25="60-69",J24*0.025*IF(OR(AND(J24&lt;100, $E24="W"), AND(J24&lt;400,$E24="M")),1,0),IF($D25="70+",J24*0,J24*IF(OR(AND(J24&lt;100, $E24="W"), AND(J24&lt;400,$E24="M")),0.07,0.035)))),0)</f>
        <v>0</v>
      </c>
      <c r="K26" s="21">
        <f t="shared" si="0"/>
        <v>0</v>
      </c>
      <c r="L26" s="21">
        <f>SUM(K25:K26)</f>
        <v>0</v>
      </c>
      <c r="M26" s="63"/>
      <c r="N26" s="70"/>
      <c r="O26" s="71"/>
    </row>
    <row r="27" spans="1:15" ht="14.4" thickTop="1" x14ac:dyDescent="0.25">
      <c r="A27" s="14"/>
      <c r="B27" s="15"/>
      <c r="C27" s="16"/>
      <c r="D27" s="16"/>
      <c r="E27" s="36" t="s">
        <v>21</v>
      </c>
      <c r="F27" s="37"/>
      <c r="G27" s="37"/>
      <c r="H27" s="37"/>
      <c r="I27" s="37"/>
      <c r="J27" s="37"/>
      <c r="K27" s="17">
        <f t="shared" si="0"/>
        <v>0</v>
      </c>
      <c r="L27" s="17">
        <f>IF(D28="70+",0,K27)</f>
        <v>0</v>
      </c>
      <c r="M27" s="61">
        <f>COUNTIF(F27:J27,"&gt;0")</f>
        <v>0</v>
      </c>
      <c r="N27" s="66"/>
      <c r="O27" s="67"/>
    </row>
    <row r="28" spans="1:15" ht="13.8" x14ac:dyDescent="0.25">
      <c r="A28" s="29"/>
      <c r="B28" s="30"/>
      <c r="C28" s="31"/>
      <c r="D28" s="31"/>
      <c r="E28" s="36"/>
      <c r="F28" s="17">
        <f>IF(OR($E27="M",$E27="W"),IF($D28="u60",F27*0.035*IF(OR(AND(F27&lt;100, $E27="W"), AND(F27&lt;400,$E27="M")),0,1),IF($D28="60-69",F27*0.025*IF(OR(AND(F27&lt;100, $E27="W"), AND(F27&lt;400,$E27="M")),0,1),IF($D28="70+",F27*0*IF(OR(AND(F27&lt;100, $E27="W"), AND(F27&lt;400,$E27="M")),0,1),F27*0.035*IF(OR(AND(F27&lt;100, $E27="W"), AND(F27&lt;400,$E27="M")),0,1)))),0)</f>
        <v>0</v>
      </c>
      <c r="G28" s="17">
        <f>IF(OR($E27="M",$E27="W"),IF($D28="u60",G27*0.035*IF(OR(AND(G27&lt;100, $E27="W"), AND(G27&lt;400,$E27="M")),0,1),IF($D28="60-69",G27*0.025*IF(OR(AND(G27&lt;100, $E27="W"), AND(G27&lt;400,$E27="M")),0,1),IF($D28="70+",G27*0*IF(OR(AND(G27&lt;100, $E27="W"), AND(G27&lt;400,$E27="M")),0,1),G27*0.035*IF(OR(AND(G27&lt;100, $E27="W"), AND(G27&lt;400,$E27="M")),0,1)))),0)</f>
        <v>0</v>
      </c>
      <c r="H28" s="17">
        <f>IF(OR($E27="M",$E27="W"),IF($D28="u60",H27*0.035*IF(OR(AND(H27&lt;100, $E27="W"), AND(H27&lt;400,$E27="M")),0,1),IF($D28="60-69",H27*0.025*IF(OR(AND(H27&lt;100, $E27="W"), AND(H27&lt;400,$E27="M")),0,1),IF($D28="70+",H27*0*IF(OR(AND(H27&lt;100, $E27="W"), AND(H27&lt;400,$E27="M")),0,1),H27*0.035*IF(OR(AND(H27&lt;100, $E27="W"), AND(H27&lt;400,$E27="M")),0,1)))),0)</f>
        <v>0</v>
      </c>
      <c r="I28" s="17">
        <f>IF(OR($E27="M",$E27="W"),IF($D28="u60",I27*0.035*IF(OR(AND(I27&lt;100, $E27="W"), AND(I27&lt;400,$E27="M")),0,1),IF($D28="60-69",I27*0.025*IF(OR(AND(I27&lt;100, $E27="W"), AND(I27&lt;400,$E27="M")),0,1),IF($D28="70+",I27*0*IF(OR(AND(I27&lt;100, $E27="W"), AND(I27&lt;400,$E27="M")),0,1),I27*0.035*IF(OR(AND(I27&lt;100, $E27="W"), AND(I27&lt;400,$E27="M")),0,1)))),0)</f>
        <v>0</v>
      </c>
      <c r="J28" s="17">
        <f>IF(OR($E27="M",$E27="W"),IF($D28="u60",J27*0.035*IF(OR(AND(J27&lt;100, $E27="W"), AND(J27&lt;400,$E27="M")),0,1),IF($D28="60-69",J27*0.025*IF(OR(AND(J27&lt;100, $E27="W"), AND(J27&lt;400,$E27="M")),0,1),IF($D28="70+",J27*0*IF(OR(AND(J27&lt;100, $E27="W"), AND(J27&lt;400,$E27="M")),0,1),J27*0.035*IF(OR(AND(J27&lt;100, $E27="W"), AND(J27&lt;400,$E27="M")),0,1)))),0)</f>
        <v>0</v>
      </c>
      <c r="K28" s="17">
        <f t="shared" si="0"/>
        <v>0</v>
      </c>
      <c r="L28" s="17"/>
      <c r="M28" s="62"/>
      <c r="N28" s="68"/>
      <c r="O28" s="69"/>
    </row>
    <row r="29" spans="1:15" ht="14.4" thickBot="1" x14ac:dyDescent="0.3">
      <c r="A29" s="18"/>
      <c r="B29" s="19"/>
      <c r="C29" s="20"/>
      <c r="D29" s="20"/>
      <c r="E29" s="36"/>
      <c r="F29" s="21">
        <f>IF(OR($E27="M",$E27="W"),IF($D28="u60",F27*IF(OR(AND(F27&lt;100, $E27="W"), AND(F27&lt;400,$E27="M")),0.07,0.035),IF($D28="60-69",F27*0.025*IF(OR(AND(F27&lt;100, $E27="W"), AND(F27&lt;400,$E27="M")),1,0),IF($D28="70+",F27*0,F27*IF(OR(AND(F27&lt;100, $E27="W"), AND(F27&lt;400,$E27="M")),0.07,0.035)))),0)</f>
        <v>0</v>
      </c>
      <c r="G29" s="21">
        <f>IF(OR($E27="M",$E27="W"),IF($D28="u60",G27*IF(OR(AND(G27&lt;100, $E27="W"), AND(G27&lt;400,$E27="M")),0.07,0.035),IF($D28="60-69",G27*0.025*IF(OR(AND(G27&lt;100, $E27="W"), AND(G27&lt;400,$E27="M")),1,0),IF($D28="70+",G27*0,G27*IF(OR(AND(G27&lt;100, $E27="W"), AND(G27&lt;400,$E27="M")),0.07,0.035)))),0)</f>
        <v>0</v>
      </c>
      <c r="H29" s="21">
        <f>IF(OR($E27="M",$E27="W"),IF($D28="u60",H27*IF(OR(AND(H27&lt;100, $E27="W"), AND(H27&lt;400,$E27="M")),0.07,0.035),IF($D28="60-69",H27*0.025*IF(OR(AND(H27&lt;100, $E27="W"), AND(H27&lt;400,$E27="M")),1,0),IF($D28="70+",H27*0,H27*IF(OR(AND(H27&lt;100, $E27="W"), AND(H27&lt;400,$E27="M")),0.07,0.035)))),0)</f>
        <v>0</v>
      </c>
      <c r="I29" s="21">
        <f>IF(OR($E27="M",$E27="W"),IF($D28="u60",I27*IF(OR(AND(I27&lt;100, $E27="W"), AND(I27&lt;400,$E27="M")),0.07,0.035),IF($D28="60-69",I27*0.025*IF(OR(AND(I27&lt;100, $E27="W"), AND(I27&lt;400,$E27="M")),1,0),IF($D28="70+",I27*0,I27*IF(OR(AND(I27&lt;100, $E27="W"), AND(I27&lt;400,$E27="M")),0.07,0.035)))),0)</f>
        <v>0</v>
      </c>
      <c r="J29" s="21">
        <f>IF(OR($E27="M",$E27="W"),IF($D28="u60",J27*IF(OR(AND(J27&lt;100, $E27="W"), AND(J27&lt;400,$E27="M")),0.07,0.035),IF($D28="60-69",J27*0.025*IF(OR(AND(J27&lt;100, $E27="W"), AND(J27&lt;400,$E27="M")),1,0),IF($D28="70+",J27*0,J27*IF(OR(AND(J27&lt;100, $E27="W"), AND(J27&lt;400,$E27="M")),0.07,0.035)))),0)</f>
        <v>0</v>
      </c>
      <c r="K29" s="21">
        <f t="shared" si="0"/>
        <v>0</v>
      </c>
      <c r="L29" s="21">
        <f>SUM(K28:K29)</f>
        <v>0</v>
      </c>
      <c r="M29" s="63"/>
      <c r="N29" s="70"/>
      <c r="O29" s="71"/>
    </row>
    <row r="30" spans="1:15" ht="14.4" thickTop="1" x14ac:dyDescent="0.25">
      <c r="A30" s="14"/>
      <c r="B30" s="15"/>
      <c r="C30" s="16"/>
      <c r="D30" s="16"/>
      <c r="E30" s="36" t="s">
        <v>21</v>
      </c>
      <c r="F30" s="37"/>
      <c r="G30" s="37"/>
      <c r="H30" s="37"/>
      <c r="I30" s="37"/>
      <c r="J30" s="37"/>
      <c r="K30" s="17">
        <f t="shared" si="0"/>
        <v>0</v>
      </c>
      <c r="L30" s="17">
        <f>IF(D31="70+",0,K30)</f>
        <v>0</v>
      </c>
      <c r="M30" s="61">
        <f>COUNTIF(F30:J30,"&gt;0")</f>
        <v>0</v>
      </c>
      <c r="N30" s="66"/>
      <c r="O30" s="67"/>
    </row>
    <row r="31" spans="1:15" ht="13.8" x14ac:dyDescent="0.25">
      <c r="A31" s="29"/>
      <c r="B31" s="30"/>
      <c r="C31" s="31"/>
      <c r="D31" s="31"/>
      <c r="E31" s="36"/>
      <c r="F31" s="17">
        <f>IF(OR($E30="M",$E30="W"),IF($D31="u60",F30*0.035*IF(OR(AND(F30&lt;100, $E30="W"), AND(F30&lt;400,$E30="M")),0,1),IF($D31="60-69",F30*0.025*IF(OR(AND(F30&lt;100, $E30="W"), AND(F30&lt;400,$E30="M")),0,1),IF($D31="70+",F30*0*IF(OR(AND(F30&lt;100, $E30="W"), AND(F30&lt;400,$E30="M")),0,1),F30*0.035*IF(OR(AND(F30&lt;100, $E30="W"), AND(F30&lt;400,$E30="M")),0,1)))),0)</f>
        <v>0</v>
      </c>
      <c r="G31" s="17">
        <f>IF(OR($E30="M",$E30="W"),IF($D31="u60",G30*0.035*IF(OR(AND(G30&lt;100, $E30="W"), AND(G30&lt;400,$E30="M")),0,1),IF($D31="60-69",G30*0.025*IF(OR(AND(G30&lt;100, $E30="W"), AND(G30&lt;400,$E30="M")),0,1),IF($D31="70+",G30*0*IF(OR(AND(G30&lt;100, $E30="W"), AND(G30&lt;400,$E30="M")),0,1),G30*0.035*IF(OR(AND(G30&lt;100, $E30="W"), AND(G30&lt;400,$E30="M")),0,1)))),0)</f>
        <v>0</v>
      </c>
      <c r="H31" s="17">
        <f>IF(OR($E30="M",$E30="W"),IF($D31="u60",H30*0.035*IF(OR(AND(H30&lt;100, $E30="W"), AND(H30&lt;400,$E30="M")),0,1),IF($D31="60-69",H30*0.025*IF(OR(AND(H30&lt;100, $E30="W"), AND(H30&lt;400,$E30="M")),0,1),IF($D31="70+",H30*0*IF(OR(AND(H30&lt;100, $E30="W"), AND(H30&lt;400,$E30="M")),0,1),H30*0.035*IF(OR(AND(H30&lt;100, $E30="W"), AND(H30&lt;400,$E30="M")),0,1)))),0)</f>
        <v>0</v>
      </c>
      <c r="I31" s="17">
        <f>IF(OR($E30="M",$E30="W"),IF($D31="u60",I30*0.035*IF(OR(AND(I30&lt;100, $E30="W"), AND(I30&lt;400,$E30="M")),0,1),IF($D31="60-69",I30*0.025*IF(OR(AND(I30&lt;100, $E30="W"), AND(I30&lt;400,$E30="M")),0,1),IF($D31="70+",I30*0*IF(OR(AND(I30&lt;100, $E30="W"), AND(I30&lt;400,$E30="M")),0,1),I30*0.035*IF(OR(AND(I30&lt;100, $E30="W"), AND(I30&lt;400,$E30="M")),0,1)))),0)</f>
        <v>0</v>
      </c>
      <c r="J31" s="17">
        <f>IF(OR($E30="M",$E30="W"),IF($D31="u60",J30*0.035*IF(OR(AND(J30&lt;100, $E30="W"), AND(J30&lt;400,$E30="M")),0,1),IF($D31="60-69",J30*0.025*IF(OR(AND(J30&lt;100, $E30="W"), AND(J30&lt;400,$E30="M")),0,1),IF($D31="70+",J30*0*IF(OR(AND(J30&lt;100, $E30="W"), AND(J30&lt;400,$E30="M")),0,1),J30*0.035*IF(OR(AND(J30&lt;100, $E30="W"), AND(J30&lt;400,$E30="M")),0,1)))),0)</f>
        <v>0</v>
      </c>
      <c r="K31" s="17">
        <f t="shared" si="0"/>
        <v>0</v>
      </c>
      <c r="L31" s="17"/>
      <c r="M31" s="62"/>
      <c r="N31" s="68"/>
      <c r="O31" s="69"/>
    </row>
    <row r="32" spans="1:15" ht="14.4" thickBot="1" x14ac:dyDescent="0.3">
      <c r="A32" s="18"/>
      <c r="B32" s="19"/>
      <c r="C32" s="20"/>
      <c r="D32" s="20"/>
      <c r="E32" s="36"/>
      <c r="F32" s="21">
        <f>IF(OR($E30="M",$E30="W"),IF($D31="u60",F30*IF(OR(AND(F30&lt;100, $E30="W"), AND(F30&lt;400,$E30="M")),0.07,0.035),IF($D31="60-69",F30*0.025*IF(OR(AND(F30&lt;100, $E30="W"), AND(F30&lt;400,$E30="M")),1,0),IF($D31="70+",F30*0,F30*IF(OR(AND(F30&lt;100, $E30="W"), AND(F30&lt;400,$E30="M")),0.07,0.035)))),0)</f>
        <v>0</v>
      </c>
      <c r="G32" s="21">
        <f>IF(OR($E30="M",$E30="W"),IF($D31="u60",G30*IF(OR(AND(G30&lt;100, $E30="W"), AND(G30&lt;400,$E30="M")),0.07,0.035),IF($D31="60-69",G30*0.025*IF(OR(AND(G30&lt;100, $E30="W"), AND(G30&lt;400,$E30="M")),1,0),IF($D31="70+",G30*0,G30*IF(OR(AND(G30&lt;100, $E30="W"), AND(G30&lt;400,$E30="M")),0.07,0.035)))),0)</f>
        <v>0</v>
      </c>
      <c r="H32" s="21">
        <f>IF(OR($E30="M",$E30="W"),IF($D31="u60",H30*IF(OR(AND(H30&lt;100, $E30="W"), AND(H30&lt;400,$E30="M")),0.07,0.035),IF($D31="60-69",H30*0.025*IF(OR(AND(H30&lt;100, $E30="W"), AND(H30&lt;400,$E30="M")),1,0),IF($D31="70+",H30*0,H30*IF(OR(AND(H30&lt;100, $E30="W"), AND(H30&lt;400,$E30="M")),0.07,0.035)))),0)</f>
        <v>0</v>
      </c>
      <c r="I32" s="21">
        <f>IF(OR($E30="M",$E30="W"),IF($D31="u60",I30*IF(OR(AND(I30&lt;100, $E30="W"), AND(I30&lt;400,$E30="M")),0.07,0.035),IF($D31="60-69",I30*0.025*IF(OR(AND(I30&lt;100, $E30="W"), AND(I30&lt;400,$E30="M")),1,0),IF($D31="70+",I30*0,I30*IF(OR(AND(I30&lt;100, $E30="W"), AND(I30&lt;400,$E30="M")),0.07,0.035)))),0)</f>
        <v>0</v>
      </c>
      <c r="J32" s="21">
        <f>IF(OR($E30="M",$E30="W"),IF($D31="u60",J30*IF(OR(AND(J30&lt;100, $E30="W"), AND(J30&lt;400,$E30="M")),0.07,0.035),IF($D31="60-69",J30*0.025*IF(OR(AND(J30&lt;100, $E30="W"), AND(J30&lt;400,$E30="M")),1,0),IF($D31="70+",J30*0,J30*IF(OR(AND(J30&lt;100, $E30="W"), AND(J30&lt;400,$E30="M")),0.07,0.035)))),0)</f>
        <v>0</v>
      </c>
      <c r="K32" s="21">
        <f t="shared" si="0"/>
        <v>0</v>
      </c>
      <c r="L32" s="21">
        <f>SUM(K31:K32)</f>
        <v>0</v>
      </c>
      <c r="M32" s="63"/>
      <c r="N32" s="70"/>
      <c r="O32" s="71"/>
    </row>
    <row r="33" spans="1:15" ht="14.4" thickTop="1" x14ac:dyDescent="0.25">
      <c r="A33" s="22"/>
      <c r="B33" s="22"/>
      <c r="C33" s="22"/>
      <c r="D33" s="22"/>
      <c r="E33" s="22"/>
      <c r="F33" s="22"/>
      <c r="G33" s="77" t="s">
        <v>13</v>
      </c>
      <c r="H33" s="77"/>
      <c r="I33" s="28" t="s">
        <v>18</v>
      </c>
      <c r="J33" s="58">
        <f>Page26!J33 + COUNTA(B10,B13,B16,B19,B22,B26,B25,B26,B28,B31)</f>
        <v>0</v>
      </c>
      <c r="K33" s="27">
        <f>Page26!K33 + K9+K12+K15+K18+K21+K24+K27+K30</f>
        <v>0</v>
      </c>
      <c r="L33" s="24">
        <f>SUM(L9,L12,L15,L18,L21,L24,L27,L30)</f>
        <v>0</v>
      </c>
      <c r="M33" s="22" t="s">
        <v>12</v>
      </c>
      <c r="N33" s="25"/>
    </row>
    <row r="34" spans="1:15" ht="13.8" x14ac:dyDescent="0.25">
      <c r="A34" s="22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3">
        <f>Page26!L34 +L11+L14+L17+L20+L23+L26+L29+L32</f>
        <v>0</v>
      </c>
      <c r="M34" s="22" t="s">
        <v>50</v>
      </c>
      <c r="N34" s="26"/>
    </row>
    <row r="35" spans="1:15" ht="13.8" x14ac:dyDescent="0.25">
      <c r="A35" s="22"/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</row>
    <row r="36" spans="1:15" ht="13.8" x14ac:dyDescent="0.25">
      <c r="A36" s="72" t="s">
        <v>65</v>
      </c>
      <c r="B36" s="72"/>
      <c r="C36" s="73"/>
      <c r="D36" s="73"/>
      <c r="E36" s="73"/>
      <c r="F36" s="73"/>
      <c r="G36" s="73"/>
      <c r="H36" s="54" t="s">
        <v>66</v>
      </c>
      <c r="I36" s="73"/>
      <c r="J36" s="73"/>
      <c r="K36" s="73"/>
      <c r="L36" s="73"/>
      <c r="M36" s="22"/>
      <c r="N36" s="22"/>
      <c r="O36" s="22"/>
    </row>
    <row r="37" spans="1:15" ht="13.8" x14ac:dyDescent="0.25">
      <c r="A37" s="22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</row>
  </sheetData>
  <sheetProtection algorithmName="SHA-512" hashValue="ZznOYdazhUzW8oh7/i/Q2YapIuQG8DeRv51PxiDW9m/MI5I32uuCjA+79r8nkZDFwVpLYYchaPu3N5+XyzWmgg==" saltValue="ZBdJojTOS4hDDVZjPVlcpA==" spinCount="100000" sheet="1" objects="1" scenarios="1" selectLockedCells="1"/>
  <mergeCells count="35">
    <mergeCell ref="G1:I1"/>
    <mergeCell ref="AY1:AZ1"/>
    <mergeCell ref="G2:I2"/>
    <mergeCell ref="I4:K4"/>
    <mergeCell ref="C5:F5"/>
    <mergeCell ref="G5:H5"/>
    <mergeCell ref="N19:O19"/>
    <mergeCell ref="A6:O6"/>
    <mergeCell ref="N9:O9"/>
    <mergeCell ref="N10:O10"/>
    <mergeCell ref="N11:O11"/>
    <mergeCell ref="N12:O12"/>
    <mergeCell ref="N13:O13"/>
    <mergeCell ref="N14:O14"/>
    <mergeCell ref="N15:O15"/>
    <mergeCell ref="N16:O16"/>
    <mergeCell ref="N17:O17"/>
    <mergeCell ref="N18:O18"/>
    <mergeCell ref="N31:O31"/>
    <mergeCell ref="N20:O20"/>
    <mergeCell ref="N21:O21"/>
    <mergeCell ref="N22:O22"/>
    <mergeCell ref="N23:O23"/>
    <mergeCell ref="N24:O24"/>
    <mergeCell ref="N25:O25"/>
    <mergeCell ref="N26:O26"/>
    <mergeCell ref="N27:O27"/>
    <mergeCell ref="N28:O28"/>
    <mergeCell ref="N29:O29"/>
    <mergeCell ref="N30:O30"/>
    <mergeCell ref="N32:O32"/>
    <mergeCell ref="G33:H33"/>
    <mergeCell ref="A36:B36"/>
    <mergeCell ref="C36:G36"/>
    <mergeCell ref="I36:L36"/>
  </mergeCells>
  <dataValidations count="5">
    <dataValidation type="list" allowBlank="1" showInputMessage="1" showErrorMessage="1" errorTitle="Sex" error="Please enter M for male or F for female" promptTitle="Sex" sqref="C13 C31 C10 C16" xr:uid="{2131E5A8-87D4-4B97-8F79-777295BA20E1}">
      <formula1>$P$1:$P$2</formula1>
    </dataValidation>
    <dataValidation type="list" allowBlank="1" showInputMessage="1" showErrorMessage="1" errorTitle="Sex" error="Please enter M for male of F for female" promptTitle="Sex" sqref="C19 C28 C22 C25" xr:uid="{D142F9B5-E8B0-4DC2-A565-E7DD457E826F}">
      <formula1>$P$1:$P$2</formula1>
    </dataValidation>
    <dataValidation type="list" allowBlank="1" showInputMessage="1" showErrorMessage="1" sqref="E9 E12 E15 E18 E21 E24 E27 E30" xr:uid="{451CE357-9D78-417F-8ACC-FF05413D5B3F}">
      <formula1>$P$3:$P$4</formula1>
    </dataValidation>
    <dataValidation type="list" allowBlank="1" showInputMessage="1" showErrorMessage="1" errorTitle="Age Group" error="Please enter U60 if Employee is less than 60 years old. Or Enter B67 if he/she is between 60 and 70 years old. Or Enter 70+ if he/she is 70 years or over" promptTitle="Age Group" sqref="D10 D28 D25 D22 D19 D16 D13 D31" xr:uid="{F3FA5843-6BDB-468B-8BFE-EC42FE9431C4}">
      <formula1>$AY$2:$AY$4</formula1>
    </dataValidation>
    <dataValidation allowBlank="1" showInputMessage="1" showErrorMessage="1" errorTitle="Age Group" error="Please enter U60 if Employee is less than 60 years old. Or Enter B67 if he/she is between 60 and 70 years old. Or Enter 70+ if he/she is 70 years or over" promptTitle="Age Group" sqref="E10:E11 E13:E14 E16:E17 E19:E20 E22:E23 E25:E26 E28:E29 E31:E32" xr:uid="{8CEFFE02-0B63-4B62-8CA0-C35ED095DDA4}"/>
  </dataValidations>
  <pageMargins left="0.5" right="0.5" top="0.25" bottom="0.25" header="0.5" footer="0.5"/>
  <pageSetup paperSize="5" scale="92" orientation="landscape" r:id="rId1"/>
  <headerFooter alignWithMargins="0">
    <oddFooter>&amp;L
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01" r:id="rId4" name="Drop Down 1">
              <controlPr defaultSize="0" autoLine="0" autoPict="0">
                <anchor moveWithCells="1">
                  <from>
                    <xdr:col>8</xdr:col>
                    <xdr:colOff>937260</xdr:colOff>
                    <xdr:row>4</xdr:row>
                    <xdr:rowOff>7620</xdr:rowOff>
                  </from>
                  <to>
                    <xdr:col>10</xdr:col>
                    <xdr:colOff>220980</xdr:colOff>
                    <xdr:row>5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8F71E4-54DF-4517-A6AA-ED46F2E08252}">
  <sheetPr>
    <pageSetUpPr fitToPage="1"/>
  </sheetPr>
  <dimension ref="A1:BA37"/>
  <sheetViews>
    <sheetView zoomScale="86" zoomScaleNormal="86" workbookViewId="0">
      <selection activeCell="C36" sqref="C36:G36"/>
    </sheetView>
  </sheetViews>
  <sheetFormatPr defaultRowHeight="13.2" x14ac:dyDescent="0.25"/>
  <cols>
    <col min="1" max="1" width="14.5546875" customWidth="1"/>
    <col min="2" max="2" width="25.6640625" customWidth="1"/>
    <col min="3" max="3" width="4.33203125" customWidth="1"/>
    <col min="4" max="4" width="8.6640625" customWidth="1"/>
    <col min="5" max="5" width="3.6640625" customWidth="1"/>
    <col min="6" max="10" width="14.109375" customWidth="1"/>
    <col min="11" max="11" width="16.109375" bestFit="1" customWidth="1"/>
    <col min="12" max="12" width="19.5546875" customWidth="1"/>
    <col min="13" max="14" width="3.6640625" customWidth="1"/>
    <col min="15" max="15" width="16.88671875" customWidth="1"/>
    <col min="16" max="16" width="6.6640625" hidden="1" customWidth="1"/>
    <col min="49" max="49" width="15.6640625" bestFit="1" customWidth="1"/>
    <col min="50" max="50" width="14.88671875" bestFit="1" customWidth="1"/>
    <col min="51" max="51" width="8.88671875" customWidth="1"/>
    <col min="52" max="52" width="17.109375" bestFit="1" customWidth="1"/>
  </cols>
  <sheetData>
    <row r="1" spans="1:53" ht="15.6" x14ac:dyDescent="0.3">
      <c r="A1" s="1"/>
      <c r="B1" s="2"/>
      <c r="F1" s="2"/>
      <c r="G1" s="75" t="s">
        <v>0</v>
      </c>
      <c r="H1" s="75"/>
      <c r="I1" s="75"/>
      <c r="L1" s="4" t="s">
        <v>15</v>
      </c>
      <c r="M1" s="4"/>
      <c r="N1" s="4"/>
      <c r="O1" s="2"/>
      <c r="P1" s="40" t="s">
        <v>21</v>
      </c>
      <c r="AW1" s="45" t="s">
        <v>40</v>
      </c>
      <c r="AX1" s="45" t="s">
        <v>41</v>
      </c>
      <c r="AY1" s="74" t="s">
        <v>43</v>
      </c>
      <c r="AZ1" s="74"/>
      <c r="BA1" s="45" t="s">
        <v>59</v>
      </c>
    </row>
    <row r="2" spans="1:53" ht="15.6" x14ac:dyDescent="0.3">
      <c r="A2" s="2"/>
      <c r="B2" s="2"/>
      <c r="F2" s="2"/>
      <c r="G2" s="74" t="s">
        <v>1</v>
      </c>
      <c r="H2" s="74"/>
      <c r="I2" s="74"/>
      <c r="L2" s="32"/>
      <c r="M2" s="5"/>
      <c r="O2" s="3" t="s">
        <v>110</v>
      </c>
      <c r="P2" s="38" t="s">
        <v>20</v>
      </c>
      <c r="AW2" s="45" t="s">
        <v>14</v>
      </c>
      <c r="AX2" s="49">
        <f>EOMONTH(G5,-1)+1</f>
        <v>45839</v>
      </c>
      <c r="AY2" s="53" t="s">
        <v>47</v>
      </c>
      <c r="AZ2" s="45" t="s">
        <v>44</v>
      </c>
      <c r="BA2">
        <f>WEEKNUM(G5,12)-WEEKNUM(DATE(YEAR(G5),MONTH(G5),1),12)+1</f>
        <v>5</v>
      </c>
    </row>
    <row r="3" spans="1:53" ht="15.6" x14ac:dyDescent="0.3">
      <c r="A3" s="2"/>
      <c r="B3" s="2"/>
      <c r="F3" s="3" t="s">
        <v>6</v>
      </c>
      <c r="G3" s="33"/>
      <c r="H3" s="33"/>
      <c r="I3" s="34"/>
      <c r="J3" s="2"/>
      <c r="L3" s="2"/>
      <c r="M3" s="2"/>
      <c r="O3" s="2"/>
      <c r="P3" s="39" t="s">
        <v>22</v>
      </c>
      <c r="AW3" s="45" t="s">
        <v>35</v>
      </c>
      <c r="AY3" s="45" t="s">
        <v>62</v>
      </c>
      <c r="AZ3" s="45" t="s">
        <v>45</v>
      </c>
    </row>
    <row r="4" spans="1:53" ht="15" x14ac:dyDescent="0.25">
      <c r="A4" s="2"/>
      <c r="B4" s="2"/>
      <c r="F4" s="3" t="s">
        <v>2</v>
      </c>
      <c r="G4" s="35"/>
      <c r="H4" s="3" t="s">
        <v>3</v>
      </c>
      <c r="I4" s="80"/>
      <c r="J4" s="80"/>
      <c r="K4" s="80"/>
      <c r="L4" s="2"/>
      <c r="M4" s="2"/>
      <c r="N4" s="2"/>
      <c r="O4" s="2"/>
      <c r="P4" s="39" t="s">
        <v>21</v>
      </c>
      <c r="AW4" s="45" t="s">
        <v>36</v>
      </c>
      <c r="AY4" s="45" t="s">
        <v>48</v>
      </c>
      <c r="AZ4" s="45" t="s">
        <v>46</v>
      </c>
    </row>
    <row r="5" spans="1:53" ht="15.6" x14ac:dyDescent="0.3">
      <c r="A5" s="2"/>
      <c r="B5" s="2"/>
      <c r="C5" s="76" t="s">
        <v>4</v>
      </c>
      <c r="D5" s="76"/>
      <c r="E5" s="76"/>
      <c r="F5" s="76"/>
      <c r="G5" s="78">
        <v>45869</v>
      </c>
      <c r="H5" s="79"/>
      <c r="I5" s="55" t="s">
        <v>14</v>
      </c>
      <c r="J5" s="51">
        <v>7</v>
      </c>
      <c r="K5" s="50"/>
      <c r="L5" s="2"/>
      <c r="M5" s="2"/>
      <c r="N5" s="2"/>
      <c r="O5" s="2"/>
      <c r="R5" s="45"/>
      <c r="AW5" s="45" t="s">
        <v>37</v>
      </c>
    </row>
    <row r="6" spans="1:53" ht="18" customHeight="1" x14ac:dyDescent="0.25">
      <c r="A6" s="74" t="s">
        <v>5</v>
      </c>
      <c r="B6" s="74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AW6" s="45" t="s">
        <v>38</v>
      </c>
    </row>
    <row r="7" spans="1:53" ht="13.8" x14ac:dyDescent="0.25">
      <c r="A7" s="6"/>
      <c r="B7" s="6"/>
      <c r="C7" s="6"/>
      <c r="D7" s="52"/>
      <c r="E7" s="41" t="s">
        <v>22</v>
      </c>
      <c r="F7" s="7" t="s">
        <v>14</v>
      </c>
      <c r="G7" s="8" t="s">
        <v>14</v>
      </c>
      <c r="H7" s="8" t="s">
        <v>14</v>
      </c>
      <c r="I7" s="8" t="s">
        <v>14</v>
      </c>
      <c r="J7" s="9" t="s">
        <v>14</v>
      </c>
      <c r="K7" s="6" t="s">
        <v>16</v>
      </c>
      <c r="L7" s="10" t="s">
        <v>49</v>
      </c>
      <c r="M7" s="43" t="s">
        <v>19</v>
      </c>
      <c r="N7" s="60"/>
      <c r="O7" s="52"/>
      <c r="AW7" s="45" t="s">
        <v>39</v>
      </c>
    </row>
    <row r="8" spans="1:53" ht="14.4" thickBot="1" x14ac:dyDescent="0.3">
      <c r="A8" s="11" t="s">
        <v>7</v>
      </c>
      <c r="B8" s="12" t="s">
        <v>10</v>
      </c>
      <c r="C8" s="12" t="s">
        <v>8</v>
      </c>
      <c r="D8" s="12" t="s">
        <v>42</v>
      </c>
      <c r="E8" s="42" t="s">
        <v>21</v>
      </c>
      <c r="F8" s="46">
        <f>IF(WEEKDAY(AX2)&gt;J5-1,AX2+7-(WEEKDAY(AX2)-(J5-1)),IF(WEEKDAY(AX2)&lt;J5-1,AX2 + (J5-1) - WEEKDAY(AX2),AX2))</f>
        <v>45842</v>
      </c>
      <c r="G8" s="47">
        <f>F8+7</f>
        <v>45849</v>
      </c>
      <c r="H8" s="47">
        <f>G8+7</f>
        <v>45856</v>
      </c>
      <c r="I8" s="47">
        <f>H8+7</f>
        <v>45863</v>
      </c>
      <c r="J8" s="48" t="str">
        <f>IF(MONTH(I8+7)=MONTH(G5),I8+7,"")</f>
        <v/>
      </c>
      <c r="K8" s="12" t="s">
        <v>11</v>
      </c>
      <c r="L8" s="13" t="s">
        <v>17</v>
      </c>
      <c r="M8" s="44" t="s">
        <v>79</v>
      </c>
      <c r="N8" s="64" t="s">
        <v>9</v>
      </c>
      <c r="O8" s="59"/>
      <c r="AW8" s="45" t="s">
        <v>33</v>
      </c>
    </row>
    <row r="9" spans="1:53" ht="14.4" thickTop="1" x14ac:dyDescent="0.25">
      <c r="A9" s="14"/>
      <c r="B9" s="15"/>
      <c r="C9" s="16"/>
      <c r="D9" s="16"/>
      <c r="E9" s="36" t="s">
        <v>21</v>
      </c>
      <c r="F9" s="37"/>
      <c r="G9" s="37"/>
      <c r="H9" s="37"/>
      <c r="I9" s="37"/>
      <c r="J9" s="37"/>
      <c r="K9" s="17">
        <f t="shared" ref="K9:K32" si="0">SUM(F9:J9)</f>
        <v>0</v>
      </c>
      <c r="L9" s="17">
        <f>IF(D10="70+",0,K9)</f>
        <v>0</v>
      </c>
      <c r="M9" s="61">
        <f>COUNTIF(F9:J9,"&gt;0")</f>
        <v>0</v>
      </c>
      <c r="N9" s="66"/>
      <c r="O9" s="67"/>
      <c r="AW9" s="45" t="s">
        <v>34</v>
      </c>
    </row>
    <row r="10" spans="1:53" ht="13.8" x14ac:dyDescent="0.25">
      <c r="A10" s="29"/>
      <c r="B10" s="30"/>
      <c r="C10" s="31"/>
      <c r="D10" s="31"/>
      <c r="E10" s="36"/>
      <c r="F10" s="17">
        <f>IF(OR($E9="M",$E9="W"),IF($D10="u60",F9*0.035*IF(OR(AND(F9&lt;100, $E9="W"), AND(F9&lt;400,$E9="M")),0,1),IF($D10="60-69",F9*0.025*IF(OR(AND(F9&lt;100, $E9="W"), AND(F9&lt;400,$E9="M")),0,1),IF($D10="70+",F9*0*IF(OR(AND(F9&lt;100, $E9="W"), AND(F9&lt;400,$E9="M")),0,1),F9*0.035*IF(OR(AND(F9&lt;100, $E9="W"), AND(F9&lt;400,$E9="M")),0,1)))),0)</f>
        <v>0</v>
      </c>
      <c r="G10" s="17">
        <f>IF(OR($E9="M",$E9="W"),IF($D10="u60",G9*0.035*IF(OR(AND(G9&lt;100, $E9="W"), AND(G9&lt;400,$E9="M")),0,1),IF($D10="60-69",G9*0.025*IF(OR(AND(G9&lt;100, $E9="W"), AND(G9&lt;400,$E9="M")),0,1),IF($D10="70+",G9*0*IF(OR(AND(G9&lt;100, $E9="W"), AND(G9&lt;400,$E9="M")),0,1),G9*0.035*IF(OR(AND(G9&lt;100, $E9="W"), AND(G9&lt;400,$E9="M")),0,1)))),0)</f>
        <v>0</v>
      </c>
      <c r="H10" s="17">
        <f>IF(OR($E9="M",$E9="W"),IF($D10="u60",H9*0.035*IF(OR(AND(H9&lt;100, $E9="W"), AND(H9&lt;400,$E9="M")),0,1),IF($D10="60-69",H9*0.025*IF(OR(AND(H9&lt;100, $E9="W"), AND(H9&lt;400,$E9="M")),0,1),IF($D10="70+",H9*0*IF(OR(AND(H9&lt;100, $E9="W"), AND(H9&lt;400,$E9="M")),0,1),H9*0.035*IF(OR(AND(H9&lt;100, $E9="W"), AND(H9&lt;400,$E9="M")),0,1)))),0)</f>
        <v>0</v>
      </c>
      <c r="I10" s="17">
        <f>IF(OR($E9="M",$E9="W"),IF($D10="u60",I9*0.035*IF(OR(AND(I9&lt;100, $E9="W"), AND(I9&lt;400,$E9="M")),0,1),IF($D10="60-69",I9*0.025*IF(OR(AND(I9&lt;100, $E9="W"), AND(I9&lt;400,$E9="M")),0,1),IF($D10="70+",I9*0*IF(OR(AND(I9&lt;100, $E9="W"), AND(I9&lt;400,$E9="M")),0,1),I9*0.035*IF(OR(AND(I9&lt;100, $E9="W"), AND(I9&lt;400,$E9="M")),0,1)))),0)</f>
        <v>0</v>
      </c>
      <c r="J10" s="17">
        <f>IF(OR($E9="M",$E9="W"),IF($D10="u60",J9*0.035*IF(OR(AND(J9&lt;100, $E9="W"), AND(J9&lt;400,$E9="M")),0,1),IF($D10="60-69",J9*0.025*IF(OR(AND(J9&lt;100, $E9="W"), AND(J9&lt;400,$E9="M")),0,1),IF($D10="70+",J9*0*IF(OR(AND(J9&lt;100, $E9="W"), AND(J9&lt;400,$E9="M")),0,1),J9*0.035*IF(OR(AND(J9&lt;100, $E9="W"), AND(J9&lt;400,$E9="M")),0,1)))),0)</f>
        <v>0</v>
      </c>
      <c r="K10" s="17">
        <f t="shared" si="0"/>
        <v>0</v>
      </c>
      <c r="L10" s="17"/>
      <c r="M10" s="62"/>
      <c r="N10" s="68"/>
      <c r="O10" s="69"/>
      <c r="T10" s="45"/>
    </row>
    <row r="11" spans="1:53" ht="14.4" thickBot="1" x14ac:dyDescent="0.3">
      <c r="A11" s="18"/>
      <c r="B11" s="19"/>
      <c r="C11" s="20"/>
      <c r="D11" s="20"/>
      <c r="E11" s="36"/>
      <c r="F11" s="21">
        <f>IF(OR($E9="M",$E9="W"),IF($D10="u60",F9*IF(OR(AND(F9&lt;100, $E9="W"), AND(F9&lt;400,$E9="M")),0.07,0.035),IF($D10="60-69",F9*0.025*IF(OR(AND(F9&lt;100, $E9="W"), AND(F9&lt;400,$E9="M")),1,0),IF($D10="70+",F9*0,F9*IF(OR(AND(F9&lt;100, $E9="W"), AND(F9&lt;400,$E9="M")),0.07,0.035)))),0)</f>
        <v>0</v>
      </c>
      <c r="G11" s="21">
        <f>IF(OR($E9="M",$E9="W"),IF($D10="u60",G9*IF(OR(AND(G9&lt;100, $E9="W"), AND(G9&lt;400,$E9="M")),0.07,0.035),IF($D10="60-69",G9*0.025*IF(OR(AND(G9&lt;100, $E9="W"), AND(G9&lt;400,$E9="M")),1,0),IF($D10="70+",G9*0,G9*IF(OR(AND(G9&lt;100, $E9="W"), AND(G9&lt;400,$E9="M")),0.07,0.035)))),0)</f>
        <v>0</v>
      </c>
      <c r="H11" s="21">
        <f>IF(OR($E9="M",$E9="W"),IF($D10="u60",H9*IF(OR(AND(H9&lt;100, $E9="W"), AND(H9&lt;400,$E9="M")),0.07,0.035),IF($D10="60-69",H9*0.025*IF(OR(AND(H9&lt;100, $E9="W"), AND(H9&lt;400,$E9="M")),1,0),IF($D10="70+",H9*0,H9*IF(OR(AND(H9&lt;100, $E9="W"), AND(H9&lt;400,$E9="M")),0.07,0.035)))),0)</f>
        <v>0</v>
      </c>
      <c r="I11" s="21">
        <f>IF(OR($E9="M",$E9="W"),IF($D10="u60",I9*IF(OR(AND(I9&lt;100, $E9="W"), AND(I9&lt;400,$E9="M")),0.07,0.035),IF($D10="60-69",I9*0.025*IF(OR(AND(I9&lt;100, $E9="W"), AND(I9&lt;400,$E9="M")),1,0),IF($D10="70+",I9*0,I9*IF(OR(AND(I9&lt;100, $E9="W"), AND(I9&lt;400,$E9="M")),0.07,0.035)))),0)</f>
        <v>0</v>
      </c>
      <c r="J11" s="21">
        <f>IF(OR($E9="M",$E9="W"),IF($D10="u60",J9*IF(OR(AND(J9&lt;100, $E9="W"), AND(J9&lt;400,$E9="M")),0.07,0.035),IF($D10="60-69",J9*0.025*IF(OR(AND(J9&lt;100, $E9="W"), AND(J9&lt;400,$E9="M")),1,0),IF($D10="70+",J9*0,J9*IF(OR(AND(J9&lt;100, $E9="W"), AND(J9&lt;400,$E9="M")),0.07,0.035)))),0)</f>
        <v>0</v>
      </c>
      <c r="K11" s="21">
        <f t="shared" si="0"/>
        <v>0</v>
      </c>
      <c r="L11" s="21">
        <f>SUM(K10:K11)</f>
        <v>0</v>
      </c>
      <c r="M11" s="63"/>
      <c r="N11" s="70"/>
      <c r="O11" s="71"/>
    </row>
    <row r="12" spans="1:53" ht="14.4" thickTop="1" x14ac:dyDescent="0.25">
      <c r="A12" s="14"/>
      <c r="B12" s="15"/>
      <c r="C12" s="16"/>
      <c r="D12" s="16"/>
      <c r="E12" s="36" t="s">
        <v>21</v>
      </c>
      <c r="F12" s="37"/>
      <c r="G12" s="37"/>
      <c r="H12" s="37"/>
      <c r="I12" s="37"/>
      <c r="J12" s="37"/>
      <c r="K12" s="17">
        <f t="shared" si="0"/>
        <v>0</v>
      </c>
      <c r="L12" s="17">
        <f>IF(D13="70+",0,K12)</f>
        <v>0</v>
      </c>
      <c r="M12" s="61">
        <f>COUNTIF(F12:J12,"&gt;0")</f>
        <v>0</v>
      </c>
      <c r="N12" s="66"/>
      <c r="O12" s="67"/>
    </row>
    <row r="13" spans="1:53" ht="13.8" x14ac:dyDescent="0.25">
      <c r="A13" s="29"/>
      <c r="B13" s="30"/>
      <c r="C13" s="31"/>
      <c r="D13" s="31"/>
      <c r="E13" s="36"/>
      <c r="F13" s="17">
        <f>IF(OR($E12="M",$E12="W"),IF($D13="u60",F12*0.035*IF(OR(AND(F12&lt;100, $E12="W"), AND(F12&lt;400,$E12="M")),0,1),IF($D13="60-69",F12*0.025*IF(OR(AND(F12&lt;100, $E12="W"), AND(F12&lt;400,$E12="M")),0,1),IF($D13="70+",F12*0*IF(OR(AND(F12&lt;100, $E12="W"), AND(F12&lt;400,$E12="M")),0,1),F12*0.035*IF(OR(AND(F12&lt;100, $E12="W"), AND(F12&lt;400,$E12="M")),0,1)))),0)</f>
        <v>0</v>
      </c>
      <c r="G13" s="17">
        <f>IF(OR($E12="M",$E12="W"),IF($D13="u60",G12*0.035*IF(OR(AND(G12&lt;100, $E12="W"), AND(G12&lt;400,$E12="M")),0,1),IF($D13="60-69",G12*0.025*IF(OR(AND(G12&lt;100, $E12="W"), AND(G12&lt;400,$E12="M")),0,1),IF($D13="70+",G12*0*IF(OR(AND(G12&lt;100, $E12="W"), AND(G12&lt;400,$E12="M")),0,1),G12*0.035*IF(OR(AND(G12&lt;100, $E12="W"), AND(G12&lt;400,$E12="M")),0,1)))),0)</f>
        <v>0</v>
      </c>
      <c r="H13" s="17">
        <f>IF(OR($E12="M",$E12="W"),IF($D13="u60",H12*0.035*IF(OR(AND(H12&lt;100, $E12="W"), AND(H12&lt;400,$E12="M")),0,1),IF($D13="60-69",H12*0.025*IF(OR(AND(H12&lt;100, $E12="W"), AND(H12&lt;400,$E12="M")),0,1),IF($D13="70+",H12*0*IF(OR(AND(H12&lt;100, $E12="W"), AND(H12&lt;400,$E12="M")),0,1),H12*0.035*IF(OR(AND(H12&lt;100, $E12="W"), AND(H12&lt;400,$E12="M")),0,1)))),0)</f>
        <v>0</v>
      </c>
      <c r="I13" s="17">
        <f>IF(OR($E12="M",$E12="W"),IF($D13="u60",I12*0.035*IF(OR(AND(I12&lt;100, $E12="W"), AND(I12&lt;400,$E12="M")),0,1),IF($D13="60-69",I12*0.025*IF(OR(AND(I12&lt;100, $E12="W"), AND(I12&lt;400,$E12="M")),0,1),IF($D13="70+",I12*0*IF(OR(AND(I12&lt;100, $E12="W"), AND(I12&lt;400,$E12="M")),0,1),I12*0.035*IF(OR(AND(I12&lt;100, $E12="W"), AND(I12&lt;400,$E12="M")),0,1)))),0)</f>
        <v>0</v>
      </c>
      <c r="J13" s="17">
        <f>IF(OR($E12="M",$E12="W"),IF($D13="u60",J12*0.035*IF(OR(AND(J12&lt;100, $E12="W"), AND(J12&lt;400,$E12="M")),0,1),IF($D13="60-69",J12*0.025*IF(OR(AND(J12&lt;100, $E12="W"), AND(J12&lt;400,$E12="M")),0,1),IF($D13="70+",J12*0*IF(OR(AND(J12&lt;100, $E12="W"), AND(J12&lt;400,$E12="M")),0,1),J12*0.035*IF(OR(AND(J12&lt;100, $E12="W"), AND(J12&lt;400,$E12="M")),0,1)))),0)</f>
        <v>0</v>
      </c>
      <c r="K13" s="17">
        <f t="shared" si="0"/>
        <v>0</v>
      </c>
      <c r="L13" s="17"/>
      <c r="M13" s="62"/>
      <c r="N13" s="68"/>
      <c r="O13" s="69"/>
    </row>
    <row r="14" spans="1:53" ht="14.4" thickBot="1" x14ac:dyDescent="0.3">
      <c r="A14" s="18"/>
      <c r="B14" s="19"/>
      <c r="C14" s="20"/>
      <c r="D14" s="20"/>
      <c r="E14" s="36"/>
      <c r="F14" s="21">
        <f>IF(OR($E12="M",$E12="W"),IF($D13="u60",F12*IF(OR(AND(F12&lt;100, $E12="W"), AND(F12&lt;400,$E12="M")),0.07,0.035),IF($D13="60-69",F12*0.025*IF(OR(AND(F12&lt;100, $E12="W"), AND(F12&lt;400,$E12="M")),1,0),IF($D13="70+",F12*0,F12*IF(OR(AND(F12&lt;100, $E12="W"), AND(F12&lt;400,$E12="M")),0.07,0.035)))),0)</f>
        <v>0</v>
      </c>
      <c r="G14" s="21">
        <f>IF(OR($E12="M",$E12="W"),IF($D13="u60",G12*IF(OR(AND(G12&lt;100, $E12="W"), AND(G12&lt;400,$E12="M")),0.07,0.035),IF($D13="60-69",G12*0.025*IF(OR(AND(G12&lt;100, $E12="W"), AND(G12&lt;400,$E12="M")),1,0),IF($D13="70+",G12*0,G12*IF(OR(AND(G12&lt;100, $E12="W"), AND(G12&lt;400,$E12="M")),0.07,0.035)))),0)</f>
        <v>0</v>
      </c>
      <c r="H14" s="21">
        <f>IF(OR($E12="M",$E12="W"),IF($D13="u60",H12*IF(OR(AND(H12&lt;100, $E12="W"), AND(H12&lt;400,$E12="M")),0.07,0.035),IF($D13="60-69",H12*0.025*IF(OR(AND(H12&lt;100, $E12="W"), AND(H12&lt;400,$E12="M")),1,0),IF($D13="70+",H12*0,H12*IF(OR(AND(H12&lt;100, $E12="W"), AND(H12&lt;400,$E12="M")),0.07,0.035)))),0)</f>
        <v>0</v>
      </c>
      <c r="I14" s="21">
        <f>IF(OR($E12="M",$E12="W"),IF($D13="u60",I12*IF(OR(AND(I12&lt;100, $E12="W"), AND(I12&lt;400,$E12="M")),0.07,0.035),IF($D13="60-69",I12*0.025*IF(OR(AND(I12&lt;100, $E12="W"), AND(I12&lt;400,$E12="M")),1,0),IF($D13="70+",I12*0,I12*IF(OR(AND(I12&lt;100, $E12="W"), AND(I12&lt;400,$E12="M")),0.07,0.035)))),0)</f>
        <v>0</v>
      </c>
      <c r="J14" s="21">
        <f>IF(OR($E12="M",$E12="W"),IF($D13="u60",J12*IF(OR(AND(J12&lt;100, $E12="W"), AND(J12&lt;400,$E12="M")),0.07,0.035),IF($D13="60-69",J12*0.025*IF(OR(AND(J12&lt;100, $E12="W"), AND(J12&lt;400,$E12="M")),1,0),IF($D13="70+",J12*0,J12*IF(OR(AND(J12&lt;100, $E12="W"), AND(J12&lt;400,$E12="M")),0.07,0.035)))),0)</f>
        <v>0</v>
      </c>
      <c r="K14" s="21">
        <f t="shared" si="0"/>
        <v>0</v>
      </c>
      <c r="L14" s="21">
        <f>SUM(K13:K14)</f>
        <v>0</v>
      </c>
      <c r="M14" s="63"/>
      <c r="N14" s="70"/>
      <c r="O14" s="71"/>
    </row>
    <row r="15" spans="1:53" ht="14.4" thickTop="1" x14ac:dyDescent="0.25">
      <c r="A15" s="14"/>
      <c r="B15" s="15"/>
      <c r="C15" s="16"/>
      <c r="D15" s="16"/>
      <c r="E15" s="36" t="s">
        <v>21</v>
      </c>
      <c r="F15" s="37"/>
      <c r="G15" s="37"/>
      <c r="H15" s="37"/>
      <c r="I15" s="37"/>
      <c r="J15" s="37"/>
      <c r="K15" s="17">
        <f t="shared" si="0"/>
        <v>0</v>
      </c>
      <c r="L15" s="17">
        <f>IF(D16="70+",0,K15)</f>
        <v>0</v>
      </c>
      <c r="M15" s="61">
        <f>COUNTIF(F15:J15,"&gt;0")</f>
        <v>0</v>
      </c>
      <c r="N15" s="66"/>
      <c r="O15" s="67"/>
    </row>
    <row r="16" spans="1:53" ht="13.8" x14ac:dyDescent="0.25">
      <c r="A16" s="29"/>
      <c r="B16" s="30"/>
      <c r="C16" s="31"/>
      <c r="D16" s="31"/>
      <c r="E16" s="36"/>
      <c r="F16" s="17">
        <f>IF(OR($E15="M",$E15="W"),IF($D16="u60",F15*0.035*IF(OR(AND(F15&lt;100, $E15="W"), AND(F15&lt;400,$E15="M")),0,1),IF($D16="60-69",F15*0.025*IF(OR(AND(F15&lt;100, $E15="W"), AND(F15&lt;400,$E15="M")),0,1),IF($D16="70+",F15*0*IF(OR(AND(F15&lt;100, $E15="W"), AND(F15&lt;400,$E15="M")),0,1),F15*0.035*IF(OR(AND(F15&lt;100, $E15="W"), AND(F15&lt;400,$E15="M")),0,1)))),0)</f>
        <v>0</v>
      </c>
      <c r="G16" s="17">
        <f>IF(OR($E15="M",$E15="W"),IF($D16="u60",G15*0.035*IF(OR(AND(G15&lt;100, $E15="W"), AND(G15&lt;400,$E15="M")),0,1),IF($D16="60-69",G15*0.025*IF(OR(AND(G15&lt;100, $E15="W"), AND(G15&lt;400,$E15="M")),0,1),IF($D16="70+",G15*0*IF(OR(AND(G15&lt;100, $E15="W"), AND(G15&lt;400,$E15="M")),0,1),G15*0.035*IF(OR(AND(G15&lt;100, $E15="W"), AND(G15&lt;400,$E15="M")),0,1)))),0)</f>
        <v>0</v>
      </c>
      <c r="H16" s="17">
        <f>IF(OR($E15="M",$E15="W"),IF($D16="u60",H15*0.035*IF(OR(AND(H15&lt;100, $E15="W"), AND(H15&lt;400,$E15="M")),0,1),IF($D16="60-69",H15*0.025*IF(OR(AND(H15&lt;100, $E15="W"), AND(H15&lt;400,$E15="M")),0,1),IF($D16="70+",H15*0*IF(OR(AND(H15&lt;100, $E15="W"), AND(H15&lt;400,$E15="M")),0,1),H15*0.035*IF(OR(AND(H15&lt;100, $E15="W"), AND(H15&lt;400,$E15="M")),0,1)))),0)</f>
        <v>0</v>
      </c>
      <c r="I16" s="17">
        <f>IF(OR($E15="M",$E15="W"),IF($D16="u60",I15*0.035*IF(OR(AND(I15&lt;100, $E15="W"), AND(I15&lt;400,$E15="M")),0,1),IF($D16="60-69",I15*0.025*IF(OR(AND(I15&lt;100, $E15="W"), AND(I15&lt;400,$E15="M")),0,1),IF($D16="70+",I15*0*IF(OR(AND(I15&lt;100, $E15="W"), AND(I15&lt;400,$E15="M")),0,1),I15*0.035*IF(OR(AND(I15&lt;100, $E15="W"), AND(I15&lt;400,$E15="M")),0,1)))),0)</f>
        <v>0</v>
      </c>
      <c r="J16" s="17">
        <f>IF(OR($E15="M",$E15="W"),IF($D16="u60",J15*0.035*IF(OR(AND(J15&lt;100, $E15="W"), AND(J15&lt;400,$E15="M")),0,1),IF($D16="60-69",J15*0.025*IF(OR(AND(J15&lt;100, $E15="W"), AND(J15&lt;400,$E15="M")),0,1),IF($D16="70+",J15*0*IF(OR(AND(J15&lt;100, $E15="W"), AND(J15&lt;400,$E15="M")),0,1),J15*0.035*IF(OR(AND(J15&lt;100, $E15="W"), AND(J15&lt;400,$E15="M")),0,1)))),0)</f>
        <v>0</v>
      </c>
      <c r="K16" s="17">
        <f t="shared" si="0"/>
        <v>0</v>
      </c>
      <c r="L16" s="17"/>
      <c r="M16" s="62"/>
      <c r="N16" s="68"/>
      <c r="O16" s="69"/>
    </row>
    <row r="17" spans="1:15" ht="14.4" thickBot="1" x14ac:dyDescent="0.3">
      <c r="A17" s="18"/>
      <c r="B17" s="19"/>
      <c r="C17" s="20"/>
      <c r="D17" s="20"/>
      <c r="E17" s="36"/>
      <c r="F17" s="21">
        <f>IF(OR($E15="M",$E15="W"),IF($D16="u60",F15*IF(OR(AND(F15&lt;100, $E15="W"), AND(F15&lt;400,$E15="M")),0.07,0.035),IF($D16="60-69",F15*0.025*IF(OR(AND(F15&lt;100, $E15="W"), AND(F15&lt;400,$E15="M")),1,0),IF($D16="70+",F15*0,F15*IF(OR(AND(F15&lt;100, $E15="W"), AND(F15&lt;400,$E15="M")),0.07,0.035)))),0)</f>
        <v>0</v>
      </c>
      <c r="G17" s="21">
        <f>IF(OR($E15="M",$E15="W"),IF($D16="u60",G15*IF(OR(AND(G15&lt;100, $E15="W"), AND(G15&lt;400,$E15="M")),0.07,0.035),IF($D16="60-69",G15*0.025*IF(OR(AND(G15&lt;100, $E15="W"), AND(G15&lt;400,$E15="M")),1,0),IF($D16="70+",G15*0,G15*IF(OR(AND(G15&lt;100, $E15="W"), AND(G15&lt;400,$E15="M")),0.07,0.035)))),0)</f>
        <v>0</v>
      </c>
      <c r="H17" s="21">
        <f>IF(OR($E15="M",$E15="W"),IF($D16="u60",H15*IF(OR(AND(H15&lt;100, $E15="W"), AND(H15&lt;400,$E15="M")),0.07,0.035),IF($D16="60-69",H15*0.025*IF(OR(AND(H15&lt;100, $E15="W"), AND(H15&lt;400,$E15="M")),1,0),IF($D16="70+",H15*0,H15*IF(OR(AND(H15&lt;100, $E15="W"), AND(H15&lt;400,$E15="M")),0.07,0.035)))),0)</f>
        <v>0</v>
      </c>
      <c r="I17" s="21">
        <f>IF(OR($E15="M",$E15="W"),IF($D16="u60",I15*IF(OR(AND(I15&lt;100, $E15="W"), AND(I15&lt;400,$E15="M")),0.07,0.035),IF($D16="60-69",I15*0.025*IF(OR(AND(I15&lt;100, $E15="W"), AND(I15&lt;400,$E15="M")),1,0),IF($D16="70+",I15*0,I15*IF(OR(AND(I15&lt;100, $E15="W"), AND(I15&lt;400,$E15="M")),0.07,0.035)))),0)</f>
        <v>0</v>
      </c>
      <c r="J17" s="21">
        <f>IF(OR($E15="M",$E15="W"),IF($D16="u60",J15*IF(OR(AND(J15&lt;100, $E15="W"), AND(J15&lt;400,$E15="M")),0.07,0.035),IF($D16="60-69",J15*0.025*IF(OR(AND(J15&lt;100, $E15="W"), AND(J15&lt;400,$E15="M")),1,0),IF($D16="70+",J15*0,J15*IF(OR(AND(J15&lt;100, $E15="W"), AND(J15&lt;400,$E15="M")),0.07,0.035)))),0)</f>
        <v>0</v>
      </c>
      <c r="K17" s="21">
        <f t="shared" si="0"/>
        <v>0</v>
      </c>
      <c r="L17" s="21">
        <f>SUM(K16:K17)</f>
        <v>0</v>
      </c>
      <c r="M17" s="63"/>
      <c r="N17" s="70"/>
      <c r="O17" s="71"/>
    </row>
    <row r="18" spans="1:15" ht="14.4" thickTop="1" x14ac:dyDescent="0.25">
      <c r="A18" s="14"/>
      <c r="B18" s="15"/>
      <c r="C18" s="16"/>
      <c r="D18" s="16"/>
      <c r="E18" s="36" t="s">
        <v>21</v>
      </c>
      <c r="F18" s="37"/>
      <c r="G18" s="37"/>
      <c r="H18" s="37"/>
      <c r="I18" s="37"/>
      <c r="J18" s="37"/>
      <c r="K18" s="17">
        <f t="shared" si="0"/>
        <v>0</v>
      </c>
      <c r="L18" s="17">
        <f>IF(D19="70+",0,K18)</f>
        <v>0</v>
      </c>
      <c r="M18" s="61">
        <f>COUNTIF(F18:J18,"&gt;0")</f>
        <v>0</v>
      </c>
      <c r="N18" s="66"/>
      <c r="O18" s="67"/>
    </row>
    <row r="19" spans="1:15" ht="13.8" x14ac:dyDescent="0.25">
      <c r="A19" s="29"/>
      <c r="B19" s="30"/>
      <c r="C19" s="31"/>
      <c r="D19" s="31"/>
      <c r="E19" s="36"/>
      <c r="F19" s="17">
        <f>IF(OR($E18="M",$E18="W"),IF($D19="u60",F18*0.035*IF(OR(AND(F18&lt;100, $E18="W"), AND(F18&lt;400,$E18="M")),0,1),IF($D19="60-69",F18*0.025*IF(OR(AND(F18&lt;100, $E18="W"), AND(F18&lt;400,$E18="M")),0,1),IF($D19="70+",F18*0*IF(OR(AND(F18&lt;100, $E18="W"), AND(F18&lt;400,$E18="M")),0,1),F18*0.035*IF(OR(AND(F18&lt;100, $E18="W"), AND(F18&lt;400,$E18="M")),0,1)))),0)</f>
        <v>0</v>
      </c>
      <c r="G19" s="17">
        <f>IF(OR($E18="M",$E18="W"),IF($D19="u60",G18*0.035*IF(OR(AND(G18&lt;100, $E18="W"), AND(G18&lt;400,$E18="M")),0,1),IF($D19="60-69",G18*0.025*IF(OR(AND(G18&lt;100, $E18="W"), AND(G18&lt;400,$E18="M")),0,1),IF($D19="70+",G18*0*IF(OR(AND(G18&lt;100, $E18="W"), AND(G18&lt;400,$E18="M")),0,1),G18*0.035*IF(OR(AND(G18&lt;100, $E18="W"), AND(G18&lt;400,$E18="M")),0,1)))),0)</f>
        <v>0</v>
      </c>
      <c r="H19" s="17">
        <f>IF(OR($E18="M",$E18="W"),IF($D19="u60",H18*0.035*IF(OR(AND(H18&lt;100, $E18="W"), AND(H18&lt;400,$E18="M")),0,1),IF($D19="60-69",H18*0.025*IF(OR(AND(H18&lt;100, $E18="W"), AND(H18&lt;400,$E18="M")),0,1),IF($D19="70+",H18*0*IF(OR(AND(H18&lt;100, $E18="W"), AND(H18&lt;400,$E18="M")),0,1),H18*0.035*IF(OR(AND(H18&lt;100, $E18="W"), AND(H18&lt;400,$E18="M")),0,1)))),0)</f>
        <v>0</v>
      </c>
      <c r="I19" s="17">
        <f>IF(OR($E18="M",$E18="W"),IF($D19="u60",I18*0.035*IF(OR(AND(I18&lt;100, $E18="W"), AND(I18&lt;400,$E18="M")),0,1),IF($D19="60-69",I18*0.025*IF(OR(AND(I18&lt;100, $E18="W"), AND(I18&lt;400,$E18="M")),0,1),IF($D19="70+",I18*0*IF(OR(AND(I18&lt;100, $E18="W"), AND(I18&lt;400,$E18="M")),0,1),I18*0.035*IF(OR(AND(I18&lt;100, $E18="W"), AND(I18&lt;400,$E18="M")),0,1)))),0)</f>
        <v>0</v>
      </c>
      <c r="J19" s="17">
        <f>IF(OR($E18="M",$E18="W"),IF($D19="u60",J18*0.035*IF(OR(AND(J18&lt;100, $E18="W"), AND(J18&lt;400,$E18="M")),0,1),IF($D19="60-69",J18*0.025*IF(OR(AND(J18&lt;100, $E18="W"), AND(J18&lt;400,$E18="M")),0,1),IF($D19="70+",J18*0*IF(OR(AND(J18&lt;100, $E18="W"), AND(J18&lt;400,$E18="M")),0,1),J18*0.035*IF(OR(AND(J18&lt;100, $E18="W"), AND(J18&lt;400,$E18="M")),0,1)))),0)</f>
        <v>0</v>
      </c>
      <c r="K19" s="17">
        <f t="shared" si="0"/>
        <v>0</v>
      </c>
      <c r="L19" s="17"/>
      <c r="M19" s="62"/>
      <c r="N19" s="68"/>
      <c r="O19" s="69"/>
    </row>
    <row r="20" spans="1:15" ht="14.4" thickBot="1" x14ac:dyDescent="0.3">
      <c r="A20" s="18"/>
      <c r="B20" s="19"/>
      <c r="C20" s="20"/>
      <c r="D20" s="20"/>
      <c r="E20" s="36"/>
      <c r="F20" s="21">
        <f>IF(OR($E18="M",$E18="W"),IF($D19="u60",F18*IF(OR(AND(F18&lt;100, $E18="W"), AND(F18&lt;400,$E18="M")),0.07,0.035),IF($D19="60-69",F18*0.025*IF(OR(AND(F18&lt;100, $E18="W"), AND(F18&lt;400,$E18="M")),1,0),IF($D19="70+",F18*0,F18*IF(OR(AND(F18&lt;100, $E18="W"), AND(F18&lt;400,$E18="M")),0.07,0.035)))),0)</f>
        <v>0</v>
      </c>
      <c r="G20" s="21">
        <f>IF(OR($E18="M",$E18="W"),IF($D19="u60",G18*IF(OR(AND(G18&lt;100, $E18="W"), AND(G18&lt;400,$E18="M")),0.07,0.035),IF($D19="60-69",G18*0.025*IF(OR(AND(G18&lt;100, $E18="W"), AND(G18&lt;400,$E18="M")),1,0),IF($D19="70+",G18*0,G18*IF(OR(AND(G18&lt;100, $E18="W"), AND(G18&lt;400,$E18="M")),0.07,0.035)))),0)</f>
        <v>0</v>
      </c>
      <c r="H20" s="21">
        <f>IF(OR($E18="M",$E18="W"),IF($D19="u60",H18*IF(OR(AND(H18&lt;100, $E18="W"), AND(H18&lt;400,$E18="M")),0.07,0.035),IF($D19="60-69",H18*0.025*IF(OR(AND(H18&lt;100, $E18="W"), AND(H18&lt;400,$E18="M")),1,0),IF($D19="70+",H18*0,H18*IF(OR(AND(H18&lt;100, $E18="W"), AND(H18&lt;400,$E18="M")),0.07,0.035)))),0)</f>
        <v>0</v>
      </c>
      <c r="I20" s="21">
        <f>IF(OR($E18="M",$E18="W"),IF($D19="u60",I18*IF(OR(AND(I18&lt;100, $E18="W"), AND(I18&lt;400,$E18="M")),0.07,0.035),IF($D19="60-69",I18*0.025*IF(OR(AND(I18&lt;100, $E18="W"), AND(I18&lt;400,$E18="M")),1,0),IF($D19="70+",I18*0,I18*IF(OR(AND(I18&lt;100, $E18="W"), AND(I18&lt;400,$E18="M")),0.07,0.035)))),0)</f>
        <v>0</v>
      </c>
      <c r="J20" s="21">
        <f>IF(OR($E18="M",$E18="W"),IF($D19="u60",J18*IF(OR(AND(J18&lt;100, $E18="W"), AND(J18&lt;400,$E18="M")),0.07,0.035),IF($D19="60-69",J18*0.025*IF(OR(AND(J18&lt;100, $E18="W"), AND(J18&lt;400,$E18="M")),1,0),IF($D19="70+",J18*0,J18*IF(OR(AND(J18&lt;100, $E18="W"), AND(J18&lt;400,$E18="M")),0.07,0.035)))),0)</f>
        <v>0</v>
      </c>
      <c r="K20" s="21">
        <f t="shared" si="0"/>
        <v>0</v>
      </c>
      <c r="L20" s="21">
        <f>SUM(K19:K20)</f>
        <v>0</v>
      </c>
      <c r="M20" s="63"/>
      <c r="N20" s="70"/>
      <c r="O20" s="71"/>
    </row>
    <row r="21" spans="1:15" ht="14.4" thickTop="1" x14ac:dyDescent="0.25">
      <c r="A21" s="14"/>
      <c r="B21" s="15"/>
      <c r="C21" s="16"/>
      <c r="D21" s="16"/>
      <c r="E21" s="36" t="s">
        <v>21</v>
      </c>
      <c r="F21" s="37"/>
      <c r="G21" s="37"/>
      <c r="H21" s="37"/>
      <c r="I21" s="37"/>
      <c r="J21" s="37"/>
      <c r="K21" s="17">
        <f t="shared" si="0"/>
        <v>0</v>
      </c>
      <c r="L21" s="17">
        <f>IF(D22="70+",0,K21)</f>
        <v>0</v>
      </c>
      <c r="M21" s="61">
        <f>COUNTIF(F21:J21,"&gt;0")</f>
        <v>0</v>
      </c>
      <c r="N21" s="66"/>
      <c r="O21" s="67"/>
    </row>
    <row r="22" spans="1:15" ht="13.8" x14ac:dyDescent="0.25">
      <c r="A22" s="29"/>
      <c r="B22" s="30"/>
      <c r="C22" s="31"/>
      <c r="D22" s="31"/>
      <c r="E22" s="36"/>
      <c r="F22" s="17">
        <f>IF(OR($E21="M",$E21="W"),IF($D22="u60",F21*0.035*IF(OR(AND(F21&lt;100, $E21="W"), AND(F21&lt;400,$E21="M")),0,1),IF($D22="60-69",F21*0.025*IF(OR(AND(F21&lt;100, $E21="W"), AND(F21&lt;400,$E21="M")),0,1),IF($D22="70+",F21*0*IF(OR(AND(F21&lt;100, $E21="W"), AND(F21&lt;400,$E21="M")),0,1),F21*0.035*IF(OR(AND(F21&lt;100, $E21="W"), AND(F21&lt;400,$E21="M")),0,1)))),0)</f>
        <v>0</v>
      </c>
      <c r="G22" s="17">
        <f>IF(OR($E21="M",$E21="W"),IF($D22="u60",G21*0.035*IF(OR(AND(G21&lt;100, $E21="W"), AND(G21&lt;400,$E21="M")),0,1),IF($D22="60-69",G21*0.025*IF(OR(AND(G21&lt;100, $E21="W"), AND(G21&lt;400,$E21="M")),0,1),IF($D22="70+",G21*0*IF(OR(AND(G21&lt;100, $E21="W"), AND(G21&lt;400,$E21="M")),0,1),G21*0.035*IF(OR(AND(G21&lt;100, $E21="W"), AND(G21&lt;400,$E21="M")),0,1)))),0)</f>
        <v>0</v>
      </c>
      <c r="H22" s="17">
        <f>IF(OR($E21="M",$E21="W"),IF($D22="u60",H21*0.035*IF(OR(AND(H21&lt;100, $E21="W"), AND(H21&lt;400,$E21="M")),0,1),IF($D22="60-69",H21*0.025*IF(OR(AND(H21&lt;100, $E21="W"), AND(H21&lt;400,$E21="M")),0,1),IF($D22="70+",H21*0*IF(OR(AND(H21&lt;100, $E21="W"), AND(H21&lt;400,$E21="M")),0,1),H21*0.035*IF(OR(AND(H21&lt;100, $E21="W"), AND(H21&lt;400,$E21="M")),0,1)))),0)</f>
        <v>0</v>
      </c>
      <c r="I22" s="17">
        <f>IF(OR($E21="M",$E21="W"),IF($D22="u60",I21*0.035*IF(OR(AND(I21&lt;100, $E21="W"), AND(I21&lt;400,$E21="M")),0,1),IF($D22="60-69",I21*0.025*IF(OR(AND(I21&lt;100, $E21="W"), AND(I21&lt;400,$E21="M")),0,1),IF($D22="70+",I21*0*IF(OR(AND(I21&lt;100, $E21="W"), AND(I21&lt;400,$E21="M")),0,1),I21*0.035*IF(OR(AND(I21&lt;100, $E21="W"), AND(I21&lt;400,$E21="M")),0,1)))),0)</f>
        <v>0</v>
      </c>
      <c r="J22" s="17">
        <f>IF(OR($E21="M",$E21="W"),IF($D22="u60",J21*0.035*IF(OR(AND(J21&lt;100, $E21="W"), AND(J21&lt;400,$E21="M")),0,1),IF($D22="60-69",J21*0.025*IF(OR(AND(J21&lt;100, $E21="W"), AND(J21&lt;400,$E21="M")),0,1),IF($D22="70+",J21*0*IF(OR(AND(J21&lt;100, $E21="W"), AND(J21&lt;400,$E21="M")),0,1),J21*0.035*IF(OR(AND(J21&lt;100, $E21="W"), AND(J21&lt;400,$E21="M")),0,1)))),0)</f>
        <v>0</v>
      </c>
      <c r="K22" s="17">
        <f t="shared" si="0"/>
        <v>0</v>
      </c>
      <c r="L22" s="17"/>
      <c r="M22" s="62"/>
      <c r="N22" s="68"/>
      <c r="O22" s="69"/>
    </row>
    <row r="23" spans="1:15" ht="14.4" thickBot="1" x14ac:dyDescent="0.3">
      <c r="A23" s="18"/>
      <c r="B23" s="19"/>
      <c r="C23" s="20"/>
      <c r="D23" s="20"/>
      <c r="E23" s="36"/>
      <c r="F23" s="21">
        <f>IF(OR($E21="M",$E21="W"),IF($D22="u60",F21*IF(OR(AND(F21&lt;100, $E21="W"), AND(F21&lt;400,$E21="M")),0.07,0.035),IF($D22="60-69",F21*0.025*IF(OR(AND(F21&lt;100, $E21="W"), AND(F21&lt;400,$E21="M")),1,0),IF($D22="70+",F21*0,F21*IF(OR(AND(F21&lt;100, $E21="W"), AND(F21&lt;400,$E21="M")),0.07,0.035)))),0)</f>
        <v>0</v>
      </c>
      <c r="G23" s="21">
        <f>IF(OR($E21="M",$E21="W"),IF($D22="u60",G21*IF(OR(AND(G21&lt;100, $E21="W"), AND(G21&lt;400,$E21="M")),0.07,0.035),IF($D22="60-69",G21*0.025*IF(OR(AND(G21&lt;100, $E21="W"), AND(G21&lt;400,$E21="M")),1,0),IF($D22="70+",G21*0,G21*IF(OR(AND(G21&lt;100, $E21="W"), AND(G21&lt;400,$E21="M")),0.07,0.035)))),0)</f>
        <v>0</v>
      </c>
      <c r="H23" s="21">
        <f>IF(OR($E21="M",$E21="W"),IF($D22="u60",H21*IF(OR(AND(H21&lt;100, $E21="W"), AND(H21&lt;400,$E21="M")),0.07,0.035),IF($D22="60-69",H21*0.025*IF(OR(AND(H21&lt;100, $E21="W"), AND(H21&lt;400,$E21="M")),1,0),IF($D22="70+",H21*0,H21*IF(OR(AND(H21&lt;100, $E21="W"), AND(H21&lt;400,$E21="M")),0.07,0.035)))),0)</f>
        <v>0</v>
      </c>
      <c r="I23" s="21">
        <f>IF(OR($E21="M",$E21="W"),IF($D22="u60",I21*IF(OR(AND(I21&lt;100, $E21="W"), AND(I21&lt;400,$E21="M")),0.07,0.035),IF($D22="60-69",I21*0.025*IF(OR(AND(I21&lt;100, $E21="W"), AND(I21&lt;400,$E21="M")),1,0),IF($D22="70+",I21*0,I21*IF(OR(AND(I21&lt;100, $E21="W"), AND(I21&lt;400,$E21="M")),0.07,0.035)))),0)</f>
        <v>0</v>
      </c>
      <c r="J23" s="21">
        <f>IF(OR($E21="M",$E21="W"),IF($D22="u60",J21*IF(OR(AND(J21&lt;100, $E21="W"), AND(J21&lt;400,$E21="M")),0.07,0.035),IF($D22="60-69",J21*0.025*IF(OR(AND(J21&lt;100, $E21="W"), AND(J21&lt;400,$E21="M")),1,0),IF($D22="70+",J21*0,J21*IF(OR(AND(J21&lt;100, $E21="W"), AND(J21&lt;400,$E21="M")),0.07,0.035)))),0)</f>
        <v>0</v>
      </c>
      <c r="K23" s="21">
        <f t="shared" si="0"/>
        <v>0</v>
      </c>
      <c r="L23" s="21">
        <f>SUM(K22:K23)</f>
        <v>0</v>
      </c>
      <c r="M23" s="63"/>
      <c r="N23" s="70"/>
      <c r="O23" s="71"/>
    </row>
    <row r="24" spans="1:15" ht="14.4" thickTop="1" x14ac:dyDescent="0.25">
      <c r="A24" s="14"/>
      <c r="B24" s="15"/>
      <c r="C24" s="16"/>
      <c r="D24" s="16"/>
      <c r="E24" s="36" t="s">
        <v>21</v>
      </c>
      <c r="F24" s="37"/>
      <c r="G24" s="37"/>
      <c r="H24" s="37"/>
      <c r="I24" s="37"/>
      <c r="J24" s="37"/>
      <c r="K24" s="17">
        <f t="shared" si="0"/>
        <v>0</v>
      </c>
      <c r="L24" s="17">
        <f>IF(D25="70+",0,K24)</f>
        <v>0</v>
      </c>
      <c r="M24" s="61">
        <f>COUNTIF(F24:J24,"&gt;0")</f>
        <v>0</v>
      </c>
      <c r="N24" s="66"/>
      <c r="O24" s="67"/>
    </row>
    <row r="25" spans="1:15" ht="13.8" x14ac:dyDescent="0.25">
      <c r="A25" s="29"/>
      <c r="B25" s="30"/>
      <c r="C25" s="31"/>
      <c r="D25" s="31"/>
      <c r="E25" s="36"/>
      <c r="F25" s="17">
        <f>IF(OR($E24="M",$E24="W"),IF($D25="u60",F24*0.035*IF(OR(AND(F24&lt;100, $E24="W"), AND(F24&lt;400,$E24="M")),0,1),IF($D25="60-69",F24*0.025*IF(OR(AND(F24&lt;100, $E24="W"), AND(F24&lt;400,$E24="M")),0,1),IF($D25="70+",F24*0*IF(OR(AND(F24&lt;100, $E24="W"), AND(F24&lt;400,$E24="M")),0,1),F24*0.035*IF(OR(AND(F24&lt;100, $E24="W"), AND(F24&lt;400,$E24="M")),0,1)))),0)</f>
        <v>0</v>
      </c>
      <c r="G25" s="17">
        <f>IF(OR($E24="M",$E24="W"),IF($D25="u60",G24*0.035*IF(OR(AND(G24&lt;100, $E24="W"), AND(G24&lt;400,$E24="M")),0,1),IF($D25="60-69",G24*0.025*IF(OR(AND(G24&lt;100, $E24="W"), AND(G24&lt;400,$E24="M")),0,1),IF($D25="70+",G24*0*IF(OR(AND(G24&lt;100, $E24="W"), AND(G24&lt;400,$E24="M")),0,1),G24*0.035*IF(OR(AND(G24&lt;100, $E24="W"), AND(G24&lt;400,$E24="M")),0,1)))),0)</f>
        <v>0</v>
      </c>
      <c r="H25" s="17">
        <f>IF(OR($E24="M",$E24="W"),IF($D25="u60",H24*0.035*IF(OR(AND(H24&lt;100, $E24="W"), AND(H24&lt;400,$E24="M")),0,1),IF($D25="60-69",H24*0.025*IF(OR(AND(H24&lt;100, $E24="W"), AND(H24&lt;400,$E24="M")),0,1),IF($D25="70+",H24*0*IF(OR(AND(H24&lt;100, $E24="W"), AND(H24&lt;400,$E24="M")),0,1),H24*0.035*IF(OR(AND(H24&lt;100, $E24="W"), AND(H24&lt;400,$E24="M")),0,1)))),0)</f>
        <v>0</v>
      </c>
      <c r="I25" s="17">
        <f>IF(OR($E24="M",$E24="W"),IF($D25="u60",I24*0.035*IF(OR(AND(I24&lt;100, $E24="W"), AND(I24&lt;400,$E24="M")),0,1),IF($D25="60-69",I24*0.025*IF(OR(AND(I24&lt;100, $E24="W"), AND(I24&lt;400,$E24="M")),0,1),IF($D25="70+",I24*0*IF(OR(AND(I24&lt;100, $E24="W"), AND(I24&lt;400,$E24="M")),0,1),I24*0.035*IF(OR(AND(I24&lt;100, $E24="W"), AND(I24&lt;400,$E24="M")),0,1)))),0)</f>
        <v>0</v>
      </c>
      <c r="J25" s="17">
        <f>IF(OR($E24="M",$E24="W"),IF($D25="u60",J24*0.035*IF(OR(AND(J24&lt;100, $E24="W"), AND(J24&lt;400,$E24="M")),0,1),IF($D25="60-69",J24*0.025*IF(OR(AND(J24&lt;100, $E24="W"), AND(J24&lt;400,$E24="M")),0,1),IF($D25="70+",J24*0*IF(OR(AND(J24&lt;100, $E24="W"), AND(J24&lt;400,$E24="M")),0,1),J24*0.035*IF(OR(AND(J24&lt;100, $E24="W"), AND(J24&lt;400,$E24="M")),0,1)))),0)</f>
        <v>0</v>
      </c>
      <c r="K25" s="17">
        <f t="shared" si="0"/>
        <v>0</v>
      </c>
      <c r="L25" s="17"/>
      <c r="M25" s="62"/>
      <c r="N25" s="68"/>
      <c r="O25" s="69"/>
    </row>
    <row r="26" spans="1:15" ht="14.4" thickBot="1" x14ac:dyDescent="0.3">
      <c r="A26" s="18"/>
      <c r="B26" s="19"/>
      <c r="C26" s="20"/>
      <c r="D26" s="20"/>
      <c r="E26" s="36"/>
      <c r="F26" s="21">
        <f>IF(OR($E24="M",$E24="W"),IF($D25="u60",F24*IF(OR(AND(F24&lt;100, $E24="W"), AND(F24&lt;400,$E24="M")),0.07,0.035),IF($D25="60-69",F24*0.025*IF(OR(AND(F24&lt;100, $E24="W"), AND(F24&lt;400,$E24="M")),1,0),IF($D25="70+",F24*0,F24*IF(OR(AND(F24&lt;100, $E24="W"), AND(F24&lt;400,$E24="M")),0.07,0.035)))),0)</f>
        <v>0</v>
      </c>
      <c r="G26" s="21">
        <f>IF(OR($E24="M",$E24="W"),IF($D25="u60",G24*IF(OR(AND(G24&lt;100, $E24="W"), AND(G24&lt;400,$E24="M")),0.07,0.035),IF($D25="60-69",G24*0.025*IF(OR(AND(G24&lt;100, $E24="W"), AND(G24&lt;400,$E24="M")),1,0),IF($D25="70+",G24*0,G24*IF(OR(AND(G24&lt;100, $E24="W"), AND(G24&lt;400,$E24="M")),0.07,0.035)))),0)</f>
        <v>0</v>
      </c>
      <c r="H26" s="21">
        <f>IF(OR($E24="M",$E24="W"),IF($D25="u60",H24*IF(OR(AND(H24&lt;100, $E24="W"), AND(H24&lt;400,$E24="M")),0.07,0.035),IF($D25="60-69",H24*0.025*IF(OR(AND(H24&lt;100, $E24="W"), AND(H24&lt;400,$E24="M")),1,0),IF($D25="70+",H24*0,H24*IF(OR(AND(H24&lt;100, $E24="W"), AND(H24&lt;400,$E24="M")),0.07,0.035)))),0)</f>
        <v>0</v>
      </c>
      <c r="I26" s="21">
        <f>IF(OR($E24="M",$E24="W"),IF($D25="u60",I24*IF(OR(AND(I24&lt;100, $E24="W"), AND(I24&lt;400,$E24="M")),0.07,0.035),IF($D25="60-69",I24*0.025*IF(OR(AND(I24&lt;100, $E24="W"), AND(I24&lt;400,$E24="M")),1,0),IF($D25="70+",I24*0,I24*IF(OR(AND(I24&lt;100, $E24="W"), AND(I24&lt;400,$E24="M")),0.07,0.035)))),0)</f>
        <v>0</v>
      </c>
      <c r="J26" s="21">
        <f>IF(OR($E24="M",$E24="W"),IF($D25="u60",J24*IF(OR(AND(J24&lt;100, $E24="W"), AND(J24&lt;400,$E24="M")),0.07,0.035),IF($D25="60-69",J24*0.025*IF(OR(AND(J24&lt;100, $E24="W"), AND(J24&lt;400,$E24="M")),1,0),IF($D25="70+",J24*0,J24*IF(OR(AND(J24&lt;100, $E24="W"), AND(J24&lt;400,$E24="M")),0.07,0.035)))),0)</f>
        <v>0</v>
      </c>
      <c r="K26" s="21">
        <f t="shared" si="0"/>
        <v>0</v>
      </c>
      <c r="L26" s="21">
        <f>SUM(K25:K26)</f>
        <v>0</v>
      </c>
      <c r="M26" s="63"/>
      <c r="N26" s="70"/>
      <c r="O26" s="71"/>
    </row>
    <row r="27" spans="1:15" ht="14.4" thickTop="1" x14ac:dyDescent="0.25">
      <c r="A27" s="14"/>
      <c r="B27" s="15"/>
      <c r="C27" s="16"/>
      <c r="D27" s="16"/>
      <c r="E27" s="36" t="s">
        <v>21</v>
      </c>
      <c r="F27" s="37"/>
      <c r="G27" s="37"/>
      <c r="H27" s="37"/>
      <c r="I27" s="37"/>
      <c r="J27" s="37"/>
      <c r="K27" s="17">
        <f t="shared" si="0"/>
        <v>0</v>
      </c>
      <c r="L27" s="17">
        <f>IF(D28="70+",0,K27)</f>
        <v>0</v>
      </c>
      <c r="M27" s="61">
        <f>COUNTIF(F27:J27,"&gt;0")</f>
        <v>0</v>
      </c>
      <c r="N27" s="66"/>
      <c r="O27" s="67"/>
    </row>
    <row r="28" spans="1:15" ht="13.8" x14ac:dyDescent="0.25">
      <c r="A28" s="29"/>
      <c r="B28" s="30"/>
      <c r="C28" s="31"/>
      <c r="D28" s="31"/>
      <c r="E28" s="36"/>
      <c r="F28" s="17">
        <f>IF(OR($E27="M",$E27="W"),IF($D28="u60",F27*0.035*IF(OR(AND(F27&lt;100, $E27="W"), AND(F27&lt;400,$E27="M")),0,1),IF($D28="60-69",F27*0.025*IF(OR(AND(F27&lt;100, $E27="W"), AND(F27&lt;400,$E27="M")),0,1),IF($D28="70+",F27*0*IF(OR(AND(F27&lt;100, $E27="W"), AND(F27&lt;400,$E27="M")),0,1),F27*0.035*IF(OR(AND(F27&lt;100, $E27="W"), AND(F27&lt;400,$E27="M")),0,1)))),0)</f>
        <v>0</v>
      </c>
      <c r="G28" s="17">
        <f>IF(OR($E27="M",$E27="W"),IF($D28="u60",G27*0.035*IF(OR(AND(G27&lt;100, $E27="W"), AND(G27&lt;400,$E27="M")),0,1),IF($D28="60-69",G27*0.025*IF(OR(AND(G27&lt;100, $E27="W"), AND(G27&lt;400,$E27="M")),0,1),IF($D28="70+",G27*0*IF(OR(AND(G27&lt;100, $E27="W"), AND(G27&lt;400,$E27="M")),0,1),G27*0.035*IF(OR(AND(G27&lt;100, $E27="W"), AND(G27&lt;400,$E27="M")),0,1)))),0)</f>
        <v>0</v>
      </c>
      <c r="H28" s="17">
        <f>IF(OR($E27="M",$E27="W"),IF($D28="u60",H27*0.035*IF(OR(AND(H27&lt;100, $E27="W"), AND(H27&lt;400,$E27="M")),0,1),IF($D28="60-69",H27*0.025*IF(OR(AND(H27&lt;100, $E27="W"), AND(H27&lt;400,$E27="M")),0,1),IF($D28="70+",H27*0*IF(OR(AND(H27&lt;100, $E27="W"), AND(H27&lt;400,$E27="M")),0,1),H27*0.035*IF(OR(AND(H27&lt;100, $E27="W"), AND(H27&lt;400,$E27="M")),0,1)))),0)</f>
        <v>0</v>
      </c>
      <c r="I28" s="17">
        <f>IF(OR($E27="M",$E27="W"),IF($D28="u60",I27*0.035*IF(OR(AND(I27&lt;100, $E27="W"), AND(I27&lt;400,$E27="M")),0,1),IF($D28="60-69",I27*0.025*IF(OR(AND(I27&lt;100, $E27="W"), AND(I27&lt;400,$E27="M")),0,1),IF($D28="70+",I27*0*IF(OR(AND(I27&lt;100, $E27="W"), AND(I27&lt;400,$E27="M")),0,1),I27*0.035*IF(OR(AND(I27&lt;100, $E27="W"), AND(I27&lt;400,$E27="M")),0,1)))),0)</f>
        <v>0</v>
      </c>
      <c r="J28" s="17">
        <f>IF(OR($E27="M",$E27="W"),IF($D28="u60",J27*0.035*IF(OR(AND(J27&lt;100, $E27="W"), AND(J27&lt;400,$E27="M")),0,1),IF($D28="60-69",J27*0.025*IF(OR(AND(J27&lt;100, $E27="W"), AND(J27&lt;400,$E27="M")),0,1),IF($D28="70+",J27*0*IF(OR(AND(J27&lt;100, $E27="W"), AND(J27&lt;400,$E27="M")),0,1),J27*0.035*IF(OR(AND(J27&lt;100, $E27="W"), AND(J27&lt;400,$E27="M")),0,1)))),0)</f>
        <v>0</v>
      </c>
      <c r="K28" s="17">
        <f t="shared" si="0"/>
        <v>0</v>
      </c>
      <c r="L28" s="17"/>
      <c r="M28" s="62"/>
      <c r="N28" s="68"/>
      <c r="O28" s="69"/>
    </row>
    <row r="29" spans="1:15" ht="14.4" thickBot="1" x14ac:dyDescent="0.3">
      <c r="A29" s="18"/>
      <c r="B29" s="19"/>
      <c r="C29" s="20"/>
      <c r="D29" s="20"/>
      <c r="E29" s="36"/>
      <c r="F29" s="21">
        <f>IF(OR($E27="M",$E27="W"),IF($D28="u60",F27*IF(OR(AND(F27&lt;100, $E27="W"), AND(F27&lt;400,$E27="M")),0.07,0.035),IF($D28="60-69",F27*0.025*IF(OR(AND(F27&lt;100, $E27="W"), AND(F27&lt;400,$E27="M")),1,0),IF($D28="70+",F27*0,F27*IF(OR(AND(F27&lt;100, $E27="W"), AND(F27&lt;400,$E27="M")),0.07,0.035)))),0)</f>
        <v>0</v>
      </c>
      <c r="G29" s="21">
        <f>IF(OR($E27="M",$E27="W"),IF($D28="u60",G27*IF(OR(AND(G27&lt;100, $E27="W"), AND(G27&lt;400,$E27="M")),0.07,0.035),IF($D28="60-69",G27*0.025*IF(OR(AND(G27&lt;100, $E27="W"), AND(G27&lt;400,$E27="M")),1,0),IF($D28="70+",G27*0,G27*IF(OR(AND(G27&lt;100, $E27="W"), AND(G27&lt;400,$E27="M")),0.07,0.035)))),0)</f>
        <v>0</v>
      </c>
      <c r="H29" s="21">
        <f>IF(OR($E27="M",$E27="W"),IF($D28="u60",H27*IF(OR(AND(H27&lt;100, $E27="W"), AND(H27&lt;400,$E27="M")),0.07,0.035),IF($D28="60-69",H27*0.025*IF(OR(AND(H27&lt;100, $E27="W"), AND(H27&lt;400,$E27="M")),1,0),IF($D28="70+",H27*0,H27*IF(OR(AND(H27&lt;100, $E27="W"), AND(H27&lt;400,$E27="M")),0.07,0.035)))),0)</f>
        <v>0</v>
      </c>
      <c r="I29" s="21">
        <f>IF(OR($E27="M",$E27="W"),IF($D28="u60",I27*IF(OR(AND(I27&lt;100, $E27="W"), AND(I27&lt;400,$E27="M")),0.07,0.035),IF($D28="60-69",I27*0.025*IF(OR(AND(I27&lt;100, $E27="W"), AND(I27&lt;400,$E27="M")),1,0),IF($D28="70+",I27*0,I27*IF(OR(AND(I27&lt;100, $E27="W"), AND(I27&lt;400,$E27="M")),0.07,0.035)))),0)</f>
        <v>0</v>
      </c>
      <c r="J29" s="21">
        <f>IF(OR($E27="M",$E27="W"),IF($D28="u60",J27*IF(OR(AND(J27&lt;100, $E27="W"), AND(J27&lt;400,$E27="M")),0.07,0.035),IF($D28="60-69",J27*0.025*IF(OR(AND(J27&lt;100, $E27="W"), AND(J27&lt;400,$E27="M")),1,0),IF($D28="70+",J27*0,J27*IF(OR(AND(J27&lt;100, $E27="W"), AND(J27&lt;400,$E27="M")),0.07,0.035)))),0)</f>
        <v>0</v>
      </c>
      <c r="K29" s="21">
        <f t="shared" si="0"/>
        <v>0</v>
      </c>
      <c r="L29" s="21">
        <f>SUM(K28:K29)</f>
        <v>0</v>
      </c>
      <c r="M29" s="63"/>
      <c r="N29" s="70"/>
      <c r="O29" s="71"/>
    </row>
    <row r="30" spans="1:15" ht="14.4" thickTop="1" x14ac:dyDescent="0.25">
      <c r="A30" s="14"/>
      <c r="B30" s="15"/>
      <c r="C30" s="16"/>
      <c r="D30" s="16"/>
      <c r="E30" s="36" t="s">
        <v>21</v>
      </c>
      <c r="F30" s="37"/>
      <c r="G30" s="37"/>
      <c r="H30" s="37"/>
      <c r="I30" s="37"/>
      <c r="J30" s="37"/>
      <c r="K30" s="17">
        <f t="shared" si="0"/>
        <v>0</v>
      </c>
      <c r="L30" s="17">
        <f>IF(D31="70+",0,K30)</f>
        <v>0</v>
      </c>
      <c r="M30" s="61">
        <f>COUNTIF(F30:J30,"&gt;0")</f>
        <v>0</v>
      </c>
      <c r="N30" s="66"/>
      <c r="O30" s="67"/>
    </row>
    <row r="31" spans="1:15" ht="13.8" x14ac:dyDescent="0.25">
      <c r="A31" s="29"/>
      <c r="B31" s="30"/>
      <c r="C31" s="31"/>
      <c r="D31" s="31"/>
      <c r="E31" s="36"/>
      <c r="F31" s="17">
        <f>IF(OR($E30="M",$E30="W"),IF($D31="u60",F30*0.035*IF(OR(AND(F30&lt;100, $E30="W"), AND(F30&lt;400,$E30="M")),0,1),IF($D31="60-69",F30*0.025*IF(OR(AND(F30&lt;100, $E30="W"), AND(F30&lt;400,$E30="M")),0,1),IF($D31="70+",F30*0*IF(OR(AND(F30&lt;100, $E30="W"), AND(F30&lt;400,$E30="M")),0,1),F30*0.035*IF(OR(AND(F30&lt;100, $E30="W"), AND(F30&lt;400,$E30="M")),0,1)))),0)</f>
        <v>0</v>
      </c>
      <c r="G31" s="17">
        <f>IF(OR($E30="M",$E30="W"),IF($D31="u60",G30*0.035*IF(OR(AND(G30&lt;100, $E30="W"), AND(G30&lt;400,$E30="M")),0,1),IF($D31="60-69",G30*0.025*IF(OR(AND(G30&lt;100, $E30="W"), AND(G30&lt;400,$E30="M")),0,1),IF($D31="70+",G30*0*IF(OR(AND(G30&lt;100, $E30="W"), AND(G30&lt;400,$E30="M")),0,1),G30*0.035*IF(OR(AND(G30&lt;100, $E30="W"), AND(G30&lt;400,$E30="M")),0,1)))),0)</f>
        <v>0</v>
      </c>
      <c r="H31" s="17">
        <f>IF(OR($E30="M",$E30="W"),IF($D31="u60",H30*0.035*IF(OR(AND(H30&lt;100, $E30="W"), AND(H30&lt;400,$E30="M")),0,1),IF($D31="60-69",H30*0.025*IF(OR(AND(H30&lt;100, $E30="W"), AND(H30&lt;400,$E30="M")),0,1),IF($D31="70+",H30*0*IF(OR(AND(H30&lt;100, $E30="W"), AND(H30&lt;400,$E30="M")),0,1),H30*0.035*IF(OR(AND(H30&lt;100, $E30="W"), AND(H30&lt;400,$E30="M")),0,1)))),0)</f>
        <v>0</v>
      </c>
      <c r="I31" s="17">
        <f>IF(OR($E30="M",$E30="W"),IF($D31="u60",I30*0.035*IF(OR(AND(I30&lt;100, $E30="W"), AND(I30&lt;400,$E30="M")),0,1),IF($D31="60-69",I30*0.025*IF(OR(AND(I30&lt;100, $E30="W"), AND(I30&lt;400,$E30="M")),0,1),IF($D31="70+",I30*0*IF(OR(AND(I30&lt;100, $E30="W"), AND(I30&lt;400,$E30="M")),0,1),I30*0.035*IF(OR(AND(I30&lt;100, $E30="W"), AND(I30&lt;400,$E30="M")),0,1)))),0)</f>
        <v>0</v>
      </c>
      <c r="J31" s="17">
        <f>IF(OR($E30="M",$E30="W"),IF($D31="u60",J30*0.035*IF(OR(AND(J30&lt;100, $E30="W"), AND(J30&lt;400,$E30="M")),0,1),IF($D31="60-69",J30*0.025*IF(OR(AND(J30&lt;100, $E30="W"), AND(J30&lt;400,$E30="M")),0,1),IF($D31="70+",J30*0*IF(OR(AND(J30&lt;100, $E30="W"), AND(J30&lt;400,$E30="M")),0,1),J30*0.035*IF(OR(AND(J30&lt;100, $E30="W"), AND(J30&lt;400,$E30="M")),0,1)))),0)</f>
        <v>0</v>
      </c>
      <c r="K31" s="17">
        <f t="shared" si="0"/>
        <v>0</v>
      </c>
      <c r="L31" s="17"/>
      <c r="M31" s="62"/>
      <c r="N31" s="68"/>
      <c r="O31" s="69"/>
    </row>
    <row r="32" spans="1:15" ht="14.4" thickBot="1" x14ac:dyDescent="0.3">
      <c r="A32" s="18"/>
      <c r="B32" s="19"/>
      <c r="C32" s="20"/>
      <c r="D32" s="20"/>
      <c r="E32" s="36"/>
      <c r="F32" s="21">
        <f>IF(OR($E30="M",$E30="W"),IF($D31="u60",F30*IF(OR(AND(F30&lt;100, $E30="W"), AND(F30&lt;400,$E30="M")),0.07,0.035),IF($D31="60-69",F30*0.025*IF(OR(AND(F30&lt;100, $E30="W"), AND(F30&lt;400,$E30="M")),1,0),IF($D31="70+",F30*0,F30*IF(OR(AND(F30&lt;100, $E30="W"), AND(F30&lt;400,$E30="M")),0.07,0.035)))),0)</f>
        <v>0</v>
      </c>
      <c r="G32" s="21">
        <f>IF(OR($E30="M",$E30="W"),IF($D31="u60",G30*IF(OR(AND(G30&lt;100, $E30="W"), AND(G30&lt;400,$E30="M")),0.07,0.035),IF($D31="60-69",G30*0.025*IF(OR(AND(G30&lt;100, $E30="W"), AND(G30&lt;400,$E30="M")),1,0),IF($D31="70+",G30*0,G30*IF(OR(AND(G30&lt;100, $E30="W"), AND(G30&lt;400,$E30="M")),0.07,0.035)))),0)</f>
        <v>0</v>
      </c>
      <c r="H32" s="21">
        <f>IF(OR($E30="M",$E30="W"),IF($D31="u60",H30*IF(OR(AND(H30&lt;100, $E30="W"), AND(H30&lt;400,$E30="M")),0.07,0.035),IF($D31="60-69",H30*0.025*IF(OR(AND(H30&lt;100, $E30="W"), AND(H30&lt;400,$E30="M")),1,0),IF($D31="70+",H30*0,H30*IF(OR(AND(H30&lt;100, $E30="W"), AND(H30&lt;400,$E30="M")),0.07,0.035)))),0)</f>
        <v>0</v>
      </c>
      <c r="I32" s="21">
        <f>IF(OR($E30="M",$E30="W"),IF($D31="u60",I30*IF(OR(AND(I30&lt;100, $E30="W"), AND(I30&lt;400,$E30="M")),0.07,0.035),IF($D31="60-69",I30*0.025*IF(OR(AND(I30&lt;100, $E30="W"), AND(I30&lt;400,$E30="M")),1,0),IF($D31="70+",I30*0,I30*IF(OR(AND(I30&lt;100, $E30="W"), AND(I30&lt;400,$E30="M")),0.07,0.035)))),0)</f>
        <v>0</v>
      </c>
      <c r="J32" s="21">
        <f>IF(OR($E30="M",$E30="W"),IF($D31="u60",J30*IF(OR(AND(J30&lt;100, $E30="W"), AND(J30&lt;400,$E30="M")),0.07,0.035),IF($D31="60-69",J30*0.025*IF(OR(AND(J30&lt;100, $E30="W"), AND(J30&lt;400,$E30="M")),1,0),IF($D31="70+",J30*0,J30*IF(OR(AND(J30&lt;100, $E30="W"), AND(J30&lt;400,$E30="M")),0.07,0.035)))),0)</f>
        <v>0</v>
      </c>
      <c r="K32" s="21">
        <f t="shared" si="0"/>
        <v>0</v>
      </c>
      <c r="L32" s="21">
        <f>SUM(K31:K32)</f>
        <v>0</v>
      </c>
      <c r="M32" s="63"/>
      <c r="N32" s="70"/>
      <c r="O32" s="71"/>
    </row>
    <row r="33" spans="1:15" ht="14.4" thickTop="1" x14ac:dyDescent="0.25">
      <c r="A33" s="22"/>
      <c r="B33" s="22"/>
      <c r="C33" s="22"/>
      <c r="D33" s="22"/>
      <c r="E33" s="22"/>
      <c r="F33" s="22"/>
      <c r="G33" s="77" t="s">
        <v>13</v>
      </c>
      <c r="H33" s="77"/>
      <c r="I33" s="28" t="s">
        <v>18</v>
      </c>
      <c r="J33" s="58">
        <f>Page27!J33 + COUNTA(B10,B13,B16,B19,B22,B26,B25,B26,B28,B31)</f>
        <v>0</v>
      </c>
      <c r="K33" s="27">
        <f>Page27!K33 + K9+K12+K15+K18+K21+K24+K27+K30</f>
        <v>0</v>
      </c>
      <c r="L33" s="24">
        <f>SUM(L9,L12,L15,L18,L21,L24,L27,L30)</f>
        <v>0</v>
      </c>
      <c r="M33" s="22" t="s">
        <v>12</v>
      </c>
      <c r="N33" s="25"/>
    </row>
    <row r="34" spans="1:15" ht="13.8" x14ac:dyDescent="0.25">
      <c r="A34" s="22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3">
        <f>Page27!L34 +L11+L14+L17+L20+L23+L26+L29+L32</f>
        <v>0</v>
      </c>
      <c r="M34" s="22" t="s">
        <v>50</v>
      </c>
      <c r="N34" s="26"/>
    </row>
    <row r="35" spans="1:15" ht="13.8" x14ac:dyDescent="0.25">
      <c r="A35" s="22"/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</row>
    <row r="36" spans="1:15" ht="13.8" x14ac:dyDescent="0.25">
      <c r="A36" s="72" t="s">
        <v>65</v>
      </c>
      <c r="B36" s="72"/>
      <c r="C36" s="73"/>
      <c r="D36" s="73"/>
      <c r="E36" s="73"/>
      <c r="F36" s="73"/>
      <c r="G36" s="73"/>
      <c r="H36" s="54" t="s">
        <v>66</v>
      </c>
      <c r="I36" s="73"/>
      <c r="J36" s="73"/>
      <c r="K36" s="73"/>
      <c r="L36" s="73"/>
      <c r="M36" s="22"/>
      <c r="N36" s="22"/>
      <c r="O36" s="22"/>
    </row>
    <row r="37" spans="1:15" ht="13.8" x14ac:dyDescent="0.25">
      <c r="A37" s="22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</row>
  </sheetData>
  <sheetProtection algorithmName="SHA-512" hashValue="7HNNIq9RKEUdW3l5Kr9B1YgQ6YznKjGln5JDJ5tOaaeksdVxvwwSZwXO8HHzeUVf85WJin6Nx/PMVVkdCJD7tg==" saltValue="8xnNoRKR6b3eL1GTtFfi0g==" spinCount="100000" sheet="1" objects="1" scenarios="1" selectLockedCells="1"/>
  <mergeCells count="35">
    <mergeCell ref="G1:I1"/>
    <mergeCell ref="AY1:AZ1"/>
    <mergeCell ref="G2:I2"/>
    <mergeCell ref="I4:K4"/>
    <mergeCell ref="C5:F5"/>
    <mergeCell ref="G5:H5"/>
    <mergeCell ref="N19:O19"/>
    <mergeCell ref="A6:O6"/>
    <mergeCell ref="N9:O9"/>
    <mergeCell ref="N10:O10"/>
    <mergeCell ref="N11:O11"/>
    <mergeCell ref="N12:O12"/>
    <mergeCell ref="N13:O13"/>
    <mergeCell ref="N14:O14"/>
    <mergeCell ref="N15:O15"/>
    <mergeCell ref="N16:O16"/>
    <mergeCell ref="N17:O17"/>
    <mergeCell ref="N18:O18"/>
    <mergeCell ref="N31:O31"/>
    <mergeCell ref="N20:O20"/>
    <mergeCell ref="N21:O21"/>
    <mergeCell ref="N22:O22"/>
    <mergeCell ref="N23:O23"/>
    <mergeCell ref="N24:O24"/>
    <mergeCell ref="N25:O25"/>
    <mergeCell ref="N26:O26"/>
    <mergeCell ref="N27:O27"/>
    <mergeCell ref="N28:O28"/>
    <mergeCell ref="N29:O29"/>
    <mergeCell ref="N30:O30"/>
    <mergeCell ref="N32:O32"/>
    <mergeCell ref="G33:H33"/>
    <mergeCell ref="A36:B36"/>
    <mergeCell ref="C36:G36"/>
    <mergeCell ref="I36:L36"/>
  </mergeCells>
  <dataValidations count="5">
    <dataValidation allowBlank="1" showInputMessage="1" showErrorMessage="1" errorTitle="Age Group" error="Please enter U60 if Employee is less than 60 years old. Or Enter B67 if he/she is between 60 and 70 years old. Or Enter 70+ if he/she is 70 years or over" promptTitle="Age Group" sqref="E10:E11 E13:E14 E16:E17 E19:E20 E22:E23 E25:E26 E28:E29 E31:E32" xr:uid="{ED26D3DE-A8EF-409F-B341-47133A68358E}"/>
    <dataValidation type="list" allowBlank="1" showInputMessage="1" showErrorMessage="1" errorTitle="Age Group" error="Please enter U60 if Employee is less than 60 years old. Or Enter B67 if he/she is between 60 and 70 years old. Or Enter 70+ if he/she is 70 years or over" promptTitle="Age Group" sqref="D10 D28 D25 D22 D19 D16 D13 D31" xr:uid="{A9715850-F3B6-424B-ACB3-2D9945014A91}">
      <formula1>$AY$2:$AY$4</formula1>
    </dataValidation>
    <dataValidation type="list" allowBlank="1" showInputMessage="1" showErrorMessage="1" sqref="E9 E12 E15 E18 E21 E24 E27 E30" xr:uid="{4BA31C84-0E74-4ECC-B193-901FC79505EA}">
      <formula1>$P$3:$P$4</formula1>
    </dataValidation>
    <dataValidation type="list" allowBlank="1" showInputMessage="1" showErrorMessage="1" errorTitle="Sex" error="Please enter M for male of F for female" promptTitle="Sex" sqref="C19 C28 C22 C25" xr:uid="{54D6F06C-78F2-4507-B683-EFD99DE52D0C}">
      <formula1>$P$1:$P$2</formula1>
    </dataValidation>
    <dataValidation type="list" allowBlank="1" showInputMessage="1" showErrorMessage="1" errorTitle="Sex" error="Please enter M for male or F for female" promptTitle="Sex" sqref="C13 C31 C10 C16" xr:uid="{5553D57F-4E40-441A-A897-464EC5BE3A28}">
      <formula1>$P$1:$P$2</formula1>
    </dataValidation>
  </dataValidations>
  <pageMargins left="0.5" right="0.5" top="0.25" bottom="0.25" header="0.5" footer="0.5"/>
  <pageSetup paperSize="5" scale="92" orientation="landscape" r:id="rId1"/>
  <headerFooter alignWithMargins="0">
    <oddFooter>&amp;L
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425" r:id="rId4" name="Drop Down 1">
              <controlPr defaultSize="0" autoLine="0" autoPict="0">
                <anchor moveWithCells="1">
                  <from>
                    <xdr:col>8</xdr:col>
                    <xdr:colOff>937260</xdr:colOff>
                    <xdr:row>4</xdr:row>
                    <xdr:rowOff>7620</xdr:rowOff>
                  </from>
                  <to>
                    <xdr:col>10</xdr:col>
                    <xdr:colOff>220980</xdr:colOff>
                    <xdr:row>5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BA37"/>
  <sheetViews>
    <sheetView zoomScale="86" zoomScaleNormal="86" workbookViewId="0">
      <selection activeCell="A16" sqref="A16"/>
    </sheetView>
  </sheetViews>
  <sheetFormatPr defaultRowHeight="13.2" x14ac:dyDescent="0.25"/>
  <cols>
    <col min="1" max="1" width="14.5546875" customWidth="1"/>
    <col min="2" max="2" width="25.6640625" customWidth="1"/>
    <col min="3" max="3" width="4.33203125" customWidth="1"/>
    <col min="4" max="4" width="8.6640625" customWidth="1"/>
    <col min="5" max="5" width="3.6640625" customWidth="1"/>
    <col min="6" max="10" width="14.109375" customWidth="1"/>
    <col min="11" max="11" width="16.109375" bestFit="1" customWidth="1"/>
    <col min="12" max="12" width="19.5546875" customWidth="1"/>
    <col min="13" max="14" width="3.6640625" customWidth="1"/>
    <col min="15" max="15" width="16.88671875" customWidth="1"/>
    <col min="16" max="16" width="6.6640625" hidden="1" customWidth="1"/>
    <col min="49" max="49" width="15.6640625" bestFit="1" customWidth="1"/>
    <col min="50" max="50" width="14.88671875" bestFit="1" customWidth="1"/>
    <col min="51" max="51" width="8.88671875" customWidth="1"/>
    <col min="52" max="52" width="17.109375" bestFit="1" customWidth="1"/>
  </cols>
  <sheetData>
    <row r="1" spans="1:53" ht="15.6" x14ac:dyDescent="0.3">
      <c r="A1" s="1"/>
      <c r="B1" s="2"/>
      <c r="F1" s="2"/>
      <c r="G1" s="75" t="s">
        <v>0</v>
      </c>
      <c r="H1" s="75"/>
      <c r="I1" s="75"/>
      <c r="L1" s="4" t="s">
        <v>15</v>
      </c>
      <c r="M1" s="4"/>
      <c r="N1" s="4"/>
      <c r="O1" s="2"/>
      <c r="P1" s="40" t="s">
        <v>21</v>
      </c>
      <c r="AW1" s="45" t="s">
        <v>40</v>
      </c>
      <c r="AX1" s="45" t="s">
        <v>41</v>
      </c>
      <c r="AY1" s="74" t="s">
        <v>43</v>
      </c>
      <c r="AZ1" s="74"/>
      <c r="BA1" s="45" t="s">
        <v>59</v>
      </c>
    </row>
    <row r="2" spans="1:53" ht="15.6" x14ac:dyDescent="0.3">
      <c r="A2" s="2"/>
      <c r="B2" s="2"/>
      <c r="F2" s="2"/>
      <c r="G2" s="74" t="s">
        <v>1</v>
      </c>
      <c r="H2" s="74"/>
      <c r="I2" s="74"/>
      <c r="L2" s="32"/>
      <c r="M2" s="5"/>
      <c r="O2" s="3" t="s">
        <v>101</v>
      </c>
      <c r="P2" s="38" t="s">
        <v>20</v>
      </c>
      <c r="AW2" s="45" t="s">
        <v>14</v>
      </c>
      <c r="AX2" s="49">
        <f>EOMONTH(G5,-1)+1</f>
        <v>45839</v>
      </c>
      <c r="AY2" s="53" t="s">
        <v>47</v>
      </c>
      <c r="AZ2" s="45" t="s">
        <v>44</v>
      </c>
      <c r="BA2">
        <f>WEEKNUM(G5,12)-WEEKNUM(DATE(YEAR(G5),MONTH(G5),1),12)+1</f>
        <v>5</v>
      </c>
    </row>
    <row r="3" spans="1:53" ht="15.6" x14ac:dyDescent="0.3">
      <c r="A3" s="2"/>
      <c r="B3" s="2"/>
      <c r="F3" s="3" t="s">
        <v>6</v>
      </c>
      <c r="G3" s="33"/>
      <c r="H3" s="33"/>
      <c r="I3" s="34"/>
      <c r="J3" s="2"/>
      <c r="L3" s="2"/>
      <c r="M3" s="2"/>
      <c r="O3" s="2"/>
      <c r="P3" s="39" t="s">
        <v>22</v>
      </c>
      <c r="AW3" s="45" t="s">
        <v>35</v>
      </c>
      <c r="AY3" s="45" t="s">
        <v>62</v>
      </c>
      <c r="AZ3" s="45" t="s">
        <v>45</v>
      </c>
    </row>
    <row r="4" spans="1:53" ht="15" x14ac:dyDescent="0.25">
      <c r="A4" s="2"/>
      <c r="B4" s="2"/>
      <c r="F4" s="3" t="s">
        <v>2</v>
      </c>
      <c r="G4" s="35"/>
      <c r="H4" s="3" t="s">
        <v>3</v>
      </c>
      <c r="I4" s="80"/>
      <c r="J4" s="80"/>
      <c r="K4" s="80"/>
      <c r="L4" s="2"/>
      <c r="M4" s="2"/>
      <c r="N4" s="2"/>
      <c r="O4" s="2"/>
      <c r="P4" s="39" t="s">
        <v>21</v>
      </c>
      <c r="AW4" s="45" t="s">
        <v>36</v>
      </c>
      <c r="AY4" s="45" t="s">
        <v>48</v>
      </c>
      <c r="AZ4" s="45" t="s">
        <v>46</v>
      </c>
    </row>
    <row r="5" spans="1:53" ht="15.6" x14ac:dyDescent="0.3">
      <c r="A5" s="2"/>
      <c r="B5" s="2"/>
      <c r="C5" s="76" t="s">
        <v>4</v>
      </c>
      <c r="D5" s="76"/>
      <c r="E5" s="76"/>
      <c r="F5" s="76"/>
      <c r="G5" s="78">
        <v>45869</v>
      </c>
      <c r="H5" s="79"/>
      <c r="I5" s="55" t="s">
        <v>14</v>
      </c>
      <c r="J5" s="51">
        <v>7</v>
      </c>
      <c r="K5" s="50"/>
      <c r="L5" s="2"/>
      <c r="M5" s="2"/>
      <c r="N5" s="2"/>
      <c r="O5" s="2"/>
      <c r="R5" s="45"/>
      <c r="AW5" s="45" t="s">
        <v>37</v>
      </c>
    </row>
    <row r="6" spans="1:53" ht="18" customHeight="1" x14ac:dyDescent="0.25">
      <c r="A6" s="74" t="s">
        <v>5</v>
      </c>
      <c r="B6" s="74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AW6" s="45" t="s">
        <v>38</v>
      </c>
    </row>
    <row r="7" spans="1:53" ht="13.8" x14ac:dyDescent="0.25">
      <c r="A7" s="6"/>
      <c r="B7" s="6"/>
      <c r="C7" s="6"/>
      <c r="D7" s="52"/>
      <c r="E7" s="41" t="s">
        <v>22</v>
      </c>
      <c r="F7" s="7" t="s">
        <v>14</v>
      </c>
      <c r="G7" s="8" t="s">
        <v>14</v>
      </c>
      <c r="H7" s="8" t="s">
        <v>14</v>
      </c>
      <c r="I7" s="8" t="s">
        <v>14</v>
      </c>
      <c r="J7" s="9" t="s">
        <v>14</v>
      </c>
      <c r="K7" s="6" t="s">
        <v>16</v>
      </c>
      <c r="L7" s="10" t="s">
        <v>49</v>
      </c>
      <c r="M7" s="43" t="s">
        <v>19</v>
      </c>
      <c r="N7" s="60"/>
      <c r="O7" s="52"/>
      <c r="AW7" s="45" t="s">
        <v>39</v>
      </c>
    </row>
    <row r="8" spans="1:53" ht="14.4" thickBot="1" x14ac:dyDescent="0.3">
      <c r="A8" s="11" t="s">
        <v>7</v>
      </c>
      <c r="B8" s="12" t="s">
        <v>10</v>
      </c>
      <c r="C8" s="12" t="s">
        <v>8</v>
      </c>
      <c r="D8" s="12" t="s">
        <v>42</v>
      </c>
      <c r="E8" s="42" t="s">
        <v>21</v>
      </c>
      <c r="F8" s="46">
        <f>IF(WEEKDAY(AX2)&gt;J5-1,AX2+7-(WEEKDAY(AX2)-(J5-1)),IF(WEEKDAY(AX2)&lt;J5-1,AX2 + (J5-1) - WEEKDAY(AX2),AX2))</f>
        <v>45842</v>
      </c>
      <c r="G8" s="47">
        <f>F8+7</f>
        <v>45849</v>
      </c>
      <c r="H8" s="47">
        <f>G8+7</f>
        <v>45856</v>
      </c>
      <c r="I8" s="47">
        <f>H8+7</f>
        <v>45863</v>
      </c>
      <c r="J8" s="48" t="str">
        <f>IF(MONTH(I8+7)=MONTH(G5),I8+7,"")</f>
        <v/>
      </c>
      <c r="K8" s="12" t="s">
        <v>11</v>
      </c>
      <c r="L8" s="13" t="s">
        <v>17</v>
      </c>
      <c r="M8" s="44" t="s">
        <v>79</v>
      </c>
      <c r="N8" s="64" t="s">
        <v>9</v>
      </c>
      <c r="O8" s="59"/>
      <c r="AW8" s="45" t="s">
        <v>33</v>
      </c>
    </row>
    <row r="9" spans="1:53" ht="14.4" thickTop="1" x14ac:dyDescent="0.25">
      <c r="A9" s="14"/>
      <c r="B9" s="15"/>
      <c r="C9" s="16"/>
      <c r="D9" s="16"/>
      <c r="E9" s="36" t="s">
        <v>21</v>
      </c>
      <c r="F9" s="37"/>
      <c r="G9" s="37"/>
      <c r="H9" s="37"/>
      <c r="I9" s="37"/>
      <c r="J9" s="37"/>
      <c r="K9" s="17">
        <f t="shared" ref="K9:K32" si="0">SUM(F9:J9)</f>
        <v>0</v>
      </c>
      <c r="L9" s="17">
        <f>IF(D10="70+",0,K9)</f>
        <v>0</v>
      </c>
      <c r="M9" s="61">
        <f>COUNTIF(F9:J9,"&gt;0")</f>
        <v>0</v>
      </c>
      <c r="N9" s="66"/>
      <c r="O9" s="67"/>
      <c r="AW9" s="45" t="s">
        <v>34</v>
      </c>
    </row>
    <row r="10" spans="1:53" ht="13.8" x14ac:dyDescent="0.25">
      <c r="A10" s="29"/>
      <c r="B10" s="30"/>
      <c r="C10" s="31"/>
      <c r="D10" s="31"/>
      <c r="E10" s="36"/>
      <c r="F10" s="17">
        <f>IF(OR($E9="M",$E9="W"),IF($D10="u60",F9*0.035*IF(OR(AND(F9&lt;100, $E9="W"), AND(F9&lt;400,$E9="M")),0,1),IF($D10="60-69",F9*0.025*IF(OR(AND(F9&lt;100, $E9="W"), AND(F9&lt;400,$E9="M")),0,1),IF($D10="70+",F9*0*IF(OR(AND(F9&lt;100, $E9="W"), AND(F9&lt;400,$E9="M")),0,1),F9*0.035*IF(OR(AND(F9&lt;100, $E9="W"), AND(F9&lt;400,$E9="M")),0,1)))),0)</f>
        <v>0</v>
      </c>
      <c r="G10" s="17">
        <f>IF(OR($E9="M",$E9="W"),IF($D10="u60",G9*0.035*IF(OR(AND(G9&lt;100, $E9="W"), AND(G9&lt;400,$E9="M")),0,1),IF($D10="60-69",G9*0.025*IF(OR(AND(G9&lt;100, $E9="W"), AND(G9&lt;400,$E9="M")),0,1),IF($D10="70+",G9*0*IF(OR(AND(G9&lt;100, $E9="W"), AND(G9&lt;400,$E9="M")),0,1),G9*0.035*IF(OR(AND(G9&lt;100, $E9="W"), AND(G9&lt;400,$E9="M")),0,1)))),0)</f>
        <v>0</v>
      </c>
      <c r="H10" s="17">
        <f>IF(OR($E9="M",$E9="W"),IF($D10="u60",H9*0.035*IF(OR(AND(H9&lt;100, $E9="W"), AND(H9&lt;400,$E9="M")),0,1),IF($D10="60-69",H9*0.025*IF(OR(AND(H9&lt;100, $E9="W"), AND(H9&lt;400,$E9="M")),0,1),IF($D10="70+",H9*0*IF(OR(AND(H9&lt;100, $E9="W"), AND(H9&lt;400,$E9="M")),0,1),H9*0.035*IF(OR(AND(H9&lt;100, $E9="W"), AND(H9&lt;400,$E9="M")),0,1)))),0)</f>
        <v>0</v>
      </c>
      <c r="I10" s="17">
        <f>IF(OR($E9="M",$E9="W"),IF($D10="u60",I9*0.035*IF(OR(AND(I9&lt;100, $E9="W"), AND(I9&lt;400,$E9="M")),0,1),IF($D10="60-69",I9*0.025*IF(OR(AND(I9&lt;100, $E9="W"), AND(I9&lt;400,$E9="M")),0,1),IF($D10="70+",I9*0*IF(OR(AND(I9&lt;100, $E9="W"), AND(I9&lt;400,$E9="M")),0,1),I9*0.035*IF(OR(AND(I9&lt;100, $E9="W"), AND(I9&lt;400,$E9="M")),0,1)))),0)</f>
        <v>0</v>
      </c>
      <c r="J10" s="17">
        <f>IF(OR($E9="M",$E9="W"),IF($D10="u60",J9*0.035*IF(OR(AND(J9&lt;100, $E9="W"), AND(J9&lt;400,$E9="M")),0,1),IF($D10="60-69",J9*0.025*IF(OR(AND(J9&lt;100, $E9="W"), AND(J9&lt;400,$E9="M")),0,1),IF($D10="70+",J9*0*IF(OR(AND(J9&lt;100, $E9="W"), AND(J9&lt;400,$E9="M")),0,1),J9*0.035*IF(OR(AND(J9&lt;100, $E9="W"), AND(J9&lt;400,$E9="M")),0,1)))),0)</f>
        <v>0</v>
      </c>
      <c r="K10" s="17">
        <f t="shared" si="0"/>
        <v>0</v>
      </c>
      <c r="L10" s="17"/>
      <c r="M10" s="62"/>
      <c r="N10" s="68"/>
      <c r="O10" s="69"/>
      <c r="T10" s="45"/>
    </row>
    <row r="11" spans="1:53" ht="14.4" thickBot="1" x14ac:dyDescent="0.3">
      <c r="A11" s="18"/>
      <c r="B11" s="19"/>
      <c r="C11" s="20"/>
      <c r="D11" s="20"/>
      <c r="E11" s="36"/>
      <c r="F11" s="21">
        <f>IF(OR($E9="M",$E9="W"),IF($D10="u60",F9*IF(OR(AND(F9&lt;100, $E9="W"), AND(F9&lt;400,$E9="M")),0.07,0.035),IF($D10="60-69",F9*0.025*IF(OR(AND(F9&lt;100, $E9="W"), AND(F9&lt;400,$E9="M")),1,0),IF($D10="70+",F9*0,F9*IF(OR(AND(F9&lt;100, $E9="W"), AND(F9&lt;400,$E9="M")),0.07,0.035)))),0)</f>
        <v>0</v>
      </c>
      <c r="G11" s="21">
        <f>IF(OR($E9="M",$E9="W"),IF($D10="u60",G9*IF(OR(AND(G9&lt;100, $E9="W"), AND(G9&lt;400,$E9="M")),0.07,0.035),IF($D10="60-69",G9*0.025*IF(OR(AND(G9&lt;100, $E9="W"), AND(G9&lt;400,$E9="M")),1,0),IF($D10="70+",G9*0,G9*IF(OR(AND(G9&lt;100, $E9="W"), AND(G9&lt;400,$E9="M")),0.07,0.035)))),0)</f>
        <v>0</v>
      </c>
      <c r="H11" s="21">
        <f>IF(OR($E9="M",$E9="W"),IF($D10="u60",H9*IF(OR(AND(H9&lt;100, $E9="W"), AND(H9&lt;400,$E9="M")),0.07,0.035),IF($D10="60-69",H9*0.025*IF(OR(AND(H9&lt;100, $E9="W"), AND(H9&lt;400,$E9="M")),1,0),IF($D10="70+",H9*0,H9*IF(OR(AND(H9&lt;100, $E9="W"), AND(H9&lt;400,$E9="M")),0.07,0.035)))),0)</f>
        <v>0</v>
      </c>
      <c r="I11" s="21">
        <f>IF(OR($E9="M",$E9="W"),IF($D10="u60",I9*IF(OR(AND(I9&lt;100, $E9="W"), AND(I9&lt;400,$E9="M")),0.07,0.035),IF($D10="60-69",I9*0.025*IF(OR(AND(I9&lt;100, $E9="W"), AND(I9&lt;400,$E9="M")),1,0),IF($D10="70+",I9*0,I9*IF(OR(AND(I9&lt;100, $E9="W"), AND(I9&lt;400,$E9="M")),0.07,0.035)))),0)</f>
        <v>0</v>
      </c>
      <c r="J11" s="21">
        <f>IF(OR($E9="M",$E9="W"),IF($D10="u60",J9*IF(OR(AND(J9&lt;100, $E9="W"), AND(J9&lt;400,$E9="M")),0.07,0.035),IF($D10="60-69",J9*0.025*IF(OR(AND(J9&lt;100, $E9="W"), AND(J9&lt;400,$E9="M")),1,0),IF($D10="70+",J9*0,J9*IF(OR(AND(J9&lt;100, $E9="W"), AND(J9&lt;400,$E9="M")),0.07,0.035)))),0)</f>
        <v>0</v>
      </c>
      <c r="K11" s="21">
        <f t="shared" si="0"/>
        <v>0</v>
      </c>
      <c r="L11" s="21">
        <f>SUM(K10:K11)</f>
        <v>0</v>
      </c>
      <c r="M11" s="63"/>
      <c r="N11" s="70"/>
      <c r="O11" s="71"/>
    </row>
    <row r="12" spans="1:53" ht="14.4" thickTop="1" x14ac:dyDescent="0.25">
      <c r="A12" s="14"/>
      <c r="B12" s="15"/>
      <c r="C12" s="16"/>
      <c r="D12" s="16"/>
      <c r="E12" s="36" t="s">
        <v>21</v>
      </c>
      <c r="F12" s="37"/>
      <c r="G12" s="37"/>
      <c r="H12" s="37"/>
      <c r="I12" s="37"/>
      <c r="J12" s="37"/>
      <c r="K12" s="17">
        <f t="shared" si="0"/>
        <v>0</v>
      </c>
      <c r="L12" s="17">
        <f>IF(D13="70+",0,K12)</f>
        <v>0</v>
      </c>
      <c r="M12" s="61">
        <f>COUNTIF(F12:J12,"&gt;0")</f>
        <v>0</v>
      </c>
      <c r="N12" s="66"/>
      <c r="O12" s="67"/>
    </row>
    <row r="13" spans="1:53" ht="13.8" x14ac:dyDescent="0.25">
      <c r="A13" s="29"/>
      <c r="B13" s="30"/>
      <c r="C13" s="31"/>
      <c r="D13" s="31"/>
      <c r="E13" s="36"/>
      <c r="F13" s="17">
        <f>IF(OR($E12="M",$E12="W"),IF($D13="u60",F12*0.035*IF(OR(AND(F12&lt;100, $E12="W"), AND(F12&lt;400,$E12="M")),0,1),IF($D13="60-69",F12*0.025*IF(OR(AND(F12&lt;100, $E12="W"), AND(F12&lt;400,$E12="M")),0,1),IF($D13="70+",F12*0*IF(OR(AND(F12&lt;100, $E12="W"), AND(F12&lt;400,$E12="M")),0,1),F12*0.035*IF(OR(AND(F12&lt;100, $E12="W"), AND(F12&lt;400,$E12="M")),0,1)))),0)</f>
        <v>0</v>
      </c>
      <c r="G13" s="17">
        <f>IF(OR($E12="M",$E12="W"),IF($D13="u60",G12*0.035*IF(OR(AND(G12&lt;100, $E12="W"), AND(G12&lt;400,$E12="M")),0,1),IF($D13="60-69",G12*0.025*IF(OR(AND(G12&lt;100, $E12="W"), AND(G12&lt;400,$E12="M")),0,1),IF($D13="70+",G12*0*IF(OR(AND(G12&lt;100, $E12="W"), AND(G12&lt;400,$E12="M")),0,1),G12*0.035*IF(OR(AND(G12&lt;100, $E12="W"), AND(G12&lt;400,$E12="M")),0,1)))),0)</f>
        <v>0</v>
      </c>
      <c r="H13" s="17">
        <f>IF(OR($E12="M",$E12="W"),IF($D13="u60",H12*0.035*IF(OR(AND(H12&lt;100, $E12="W"), AND(H12&lt;400,$E12="M")),0,1),IF($D13="60-69",H12*0.025*IF(OR(AND(H12&lt;100, $E12="W"), AND(H12&lt;400,$E12="M")),0,1),IF($D13="70+",H12*0*IF(OR(AND(H12&lt;100, $E12="W"), AND(H12&lt;400,$E12="M")),0,1),H12*0.035*IF(OR(AND(H12&lt;100, $E12="W"), AND(H12&lt;400,$E12="M")),0,1)))),0)</f>
        <v>0</v>
      </c>
      <c r="I13" s="17">
        <f>IF(OR($E12="M",$E12="W"),IF($D13="u60",I12*0.035*IF(OR(AND(I12&lt;100, $E12="W"), AND(I12&lt;400,$E12="M")),0,1),IF($D13="60-69",I12*0.025*IF(OR(AND(I12&lt;100, $E12="W"), AND(I12&lt;400,$E12="M")),0,1),IF($D13="70+",I12*0*IF(OR(AND(I12&lt;100, $E12="W"), AND(I12&lt;400,$E12="M")),0,1),I12*0.035*IF(OR(AND(I12&lt;100, $E12="W"), AND(I12&lt;400,$E12="M")),0,1)))),0)</f>
        <v>0</v>
      </c>
      <c r="J13" s="17">
        <f>IF(OR($E12="M",$E12="W"),IF($D13="u60",J12*0.035*IF(OR(AND(J12&lt;100, $E12="W"), AND(J12&lt;400,$E12="M")),0,1),IF($D13="60-69",J12*0.025*IF(OR(AND(J12&lt;100, $E12="W"), AND(J12&lt;400,$E12="M")),0,1),IF($D13="70+",J12*0*IF(OR(AND(J12&lt;100, $E12="W"), AND(J12&lt;400,$E12="M")),0,1),J12*0.035*IF(OR(AND(J12&lt;100, $E12="W"), AND(J12&lt;400,$E12="M")),0,1)))),0)</f>
        <v>0</v>
      </c>
      <c r="K13" s="17">
        <f t="shared" si="0"/>
        <v>0</v>
      </c>
      <c r="L13" s="17"/>
      <c r="M13" s="62"/>
      <c r="N13" s="68"/>
      <c r="O13" s="69"/>
    </row>
    <row r="14" spans="1:53" ht="14.4" thickBot="1" x14ac:dyDescent="0.3">
      <c r="A14" s="18"/>
      <c r="B14" s="19"/>
      <c r="C14" s="20"/>
      <c r="D14" s="20"/>
      <c r="E14" s="36"/>
      <c r="F14" s="21">
        <f>IF(OR($E12="M",$E12="W"),IF($D13="u60",F12*IF(OR(AND(F12&lt;100, $E12="W"), AND(F12&lt;400,$E12="M")),0.07,0.035),IF($D13="60-69",F12*0.025*IF(OR(AND(F12&lt;100, $E12="W"), AND(F12&lt;400,$E12="M")),1,0),IF($D13="70+",F12*0,F12*IF(OR(AND(F12&lt;100, $E12="W"), AND(F12&lt;400,$E12="M")),0.07,0.035)))),0)</f>
        <v>0</v>
      </c>
      <c r="G14" s="21">
        <f>IF(OR($E12="M",$E12="W"),IF($D13="u60",G12*IF(OR(AND(G12&lt;100, $E12="W"), AND(G12&lt;400,$E12="M")),0.07,0.035),IF($D13="60-69",G12*0.025*IF(OR(AND(G12&lt;100, $E12="W"), AND(G12&lt;400,$E12="M")),1,0),IF($D13="70+",G12*0,G12*IF(OR(AND(G12&lt;100, $E12="W"), AND(G12&lt;400,$E12="M")),0.07,0.035)))),0)</f>
        <v>0</v>
      </c>
      <c r="H14" s="21">
        <f>IF(OR($E12="M",$E12="W"),IF($D13="u60",H12*IF(OR(AND(H12&lt;100, $E12="W"), AND(H12&lt;400,$E12="M")),0.07,0.035),IF($D13="60-69",H12*0.025*IF(OR(AND(H12&lt;100, $E12="W"), AND(H12&lt;400,$E12="M")),1,0),IF($D13="70+",H12*0,H12*IF(OR(AND(H12&lt;100, $E12="W"), AND(H12&lt;400,$E12="M")),0.07,0.035)))),0)</f>
        <v>0</v>
      </c>
      <c r="I14" s="21">
        <f>IF(OR($E12="M",$E12="W"),IF($D13="u60",I12*IF(OR(AND(I12&lt;100, $E12="W"), AND(I12&lt;400,$E12="M")),0.07,0.035),IF($D13="60-69",I12*0.025*IF(OR(AND(I12&lt;100, $E12="W"), AND(I12&lt;400,$E12="M")),1,0),IF($D13="70+",I12*0,I12*IF(OR(AND(I12&lt;100, $E12="W"), AND(I12&lt;400,$E12="M")),0.07,0.035)))),0)</f>
        <v>0</v>
      </c>
      <c r="J14" s="21">
        <f>IF(OR($E12="M",$E12="W"),IF($D13="u60",J12*IF(OR(AND(J12&lt;100, $E12="W"), AND(J12&lt;400,$E12="M")),0.07,0.035),IF($D13="60-69",J12*0.025*IF(OR(AND(J12&lt;100, $E12="W"), AND(J12&lt;400,$E12="M")),1,0),IF($D13="70+",J12*0,J12*IF(OR(AND(J12&lt;100, $E12="W"), AND(J12&lt;400,$E12="M")),0.07,0.035)))),0)</f>
        <v>0</v>
      </c>
      <c r="K14" s="21">
        <f t="shared" si="0"/>
        <v>0</v>
      </c>
      <c r="L14" s="21">
        <f>SUM(K13:K14)</f>
        <v>0</v>
      </c>
      <c r="M14" s="63"/>
      <c r="N14" s="70"/>
      <c r="O14" s="71"/>
    </row>
    <row r="15" spans="1:53" ht="14.4" thickTop="1" x14ac:dyDescent="0.25">
      <c r="A15" s="14"/>
      <c r="B15" s="15"/>
      <c r="C15" s="16"/>
      <c r="D15" s="16"/>
      <c r="E15" s="36" t="s">
        <v>21</v>
      </c>
      <c r="F15" s="37"/>
      <c r="G15" s="37"/>
      <c r="H15" s="37"/>
      <c r="I15" s="37"/>
      <c r="J15" s="37"/>
      <c r="K15" s="17">
        <f t="shared" si="0"/>
        <v>0</v>
      </c>
      <c r="L15" s="17">
        <f>IF(D16="70+",0,K15)</f>
        <v>0</v>
      </c>
      <c r="M15" s="61">
        <f>COUNTIF(F15:J15,"&gt;0")</f>
        <v>0</v>
      </c>
      <c r="N15" s="66"/>
      <c r="O15" s="67"/>
    </row>
    <row r="16" spans="1:53" ht="13.8" x14ac:dyDescent="0.25">
      <c r="A16" s="29"/>
      <c r="B16" s="30"/>
      <c r="C16" s="31"/>
      <c r="D16" s="31"/>
      <c r="E16" s="36"/>
      <c r="F16" s="17">
        <f>IF(OR($E15="M",$E15="W"),IF($D16="u60",F15*0.035*IF(OR(AND(F15&lt;100, $E15="W"), AND(F15&lt;400,$E15="M")),0,1),IF($D16="60-69",F15*0.025*IF(OR(AND(F15&lt;100, $E15="W"), AND(F15&lt;400,$E15="M")),0,1),IF($D16="70+",F15*0*IF(OR(AND(F15&lt;100, $E15="W"), AND(F15&lt;400,$E15="M")),0,1),F15*0.035*IF(OR(AND(F15&lt;100, $E15="W"), AND(F15&lt;400,$E15="M")),0,1)))),0)</f>
        <v>0</v>
      </c>
      <c r="G16" s="17">
        <f>IF(OR($E15="M",$E15="W"),IF($D16="u60",G15*0.035*IF(OR(AND(G15&lt;100, $E15="W"), AND(G15&lt;400,$E15="M")),0,1),IF($D16="60-69",G15*0.025*IF(OR(AND(G15&lt;100, $E15="W"), AND(G15&lt;400,$E15="M")),0,1),IF($D16="70+",G15*0*IF(OR(AND(G15&lt;100, $E15="W"), AND(G15&lt;400,$E15="M")),0,1),G15*0.035*IF(OR(AND(G15&lt;100, $E15="W"), AND(G15&lt;400,$E15="M")),0,1)))),0)</f>
        <v>0</v>
      </c>
      <c r="H16" s="17">
        <f>IF(OR($E15="M",$E15="W"),IF($D16="u60",H15*0.035*IF(OR(AND(H15&lt;100, $E15="W"), AND(H15&lt;400,$E15="M")),0,1),IF($D16="60-69",H15*0.025*IF(OR(AND(H15&lt;100, $E15="W"), AND(H15&lt;400,$E15="M")),0,1),IF($D16="70+",H15*0*IF(OR(AND(H15&lt;100, $E15="W"), AND(H15&lt;400,$E15="M")),0,1),H15*0.035*IF(OR(AND(H15&lt;100, $E15="W"), AND(H15&lt;400,$E15="M")),0,1)))),0)</f>
        <v>0</v>
      </c>
      <c r="I16" s="17">
        <f>IF(OR($E15="M",$E15="W"),IF($D16="u60",I15*0.035*IF(OR(AND(I15&lt;100, $E15="W"), AND(I15&lt;400,$E15="M")),0,1),IF($D16="60-69",I15*0.025*IF(OR(AND(I15&lt;100, $E15="W"), AND(I15&lt;400,$E15="M")),0,1),IF($D16="70+",I15*0*IF(OR(AND(I15&lt;100, $E15="W"), AND(I15&lt;400,$E15="M")),0,1),I15*0.035*IF(OR(AND(I15&lt;100, $E15="W"), AND(I15&lt;400,$E15="M")),0,1)))),0)</f>
        <v>0</v>
      </c>
      <c r="J16" s="17">
        <f>IF(OR($E15="M",$E15="W"),IF($D16="u60",J15*0.035*IF(OR(AND(J15&lt;100, $E15="W"), AND(J15&lt;400,$E15="M")),0,1),IF($D16="60-69",J15*0.025*IF(OR(AND(J15&lt;100, $E15="W"), AND(J15&lt;400,$E15="M")),0,1),IF($D16="70+",J15*0*IF(OR(AND(J15&lt;100, $E15="W"), AND(J15&lt;400,$E15="M")),0,1),J15*0.035*IF(OR(AND(J15&lt;100, $E15="W"), AND(J15&lt;400,$E15="M")),0,1)))),0)</f>
        <v>0</v>
      </c>
      <c r="K16" s="17">
        <f t="shared" si="0"/>
        <v>0</v>
      </c>
      <c r="L16" s="17"/>
      <c r="M16" s="62"/>
      <c r="N16" s="68"/>
      <c r="O16" s="69"/>
    </row>
    <row r="17" spans="1:15" ht="14.4" thickBot="1" x14ac:dyDescent="0.3">
      <c r="A17" s="18"/>
      <c r="B17" s="19"/>
      <c r="C17" s="20"/>
      <c r="D17" s="20"/>
      <c r="E17" s="36"/>
      <c r="F17" s="21">
        <f>IF(OR($E15="M",$E15="W"),IF($D16="u60",F15*IF(OR(AND(F15&lt;100, $E15="W"), AND(F15&lt;400,$E15="M")),0.07,0.035),IF($D16="60-69",F15*0.025*IF(OR(AND(F15&lt;100, $E15="W"), AND(F15&lt;400,$E15="M")),1,0),IF($D16="70+",F15*0,F15*IF(OR(AND(F15&lt;100, $E15="W"), AND(F15&lt;400,$E15="M")),0.07,0.035)))),0)</f>
        <v>0</v>
      </c>
      <c r="G17" s="21">
        <f>IF(OR($E15="M",$E15="W"),IF($D16="u60",G15*IF(OR(AND(G15&lt;100, $E15="W"), AND(G15&lt;400,$E15="M")),0.07,0.035),IF($D16="60-69",G15*0.025*IF(OR(AND(G15&lt;100, $E15="W"), AND(G15&lt;400,$E15="M")),1,0),IF($D16="70+",G15*0,G15*IF(OR(AND(G15&lt;100, $E15="W"), AND(G15&lt;400,$E15="M")),0.07,0.035)))),0)</f>
        <v>0</v>
      </c>
      <c r="H17" s="21">
        <f>IF(OR($E15="M",$E15="W"),IF($D16="u60",H15*IF(OR(AND(H15&lt;100, $E15="W"), AND(H15&lt;400,$E15="M")),0.07,0.035),IF($D16="60-69",H15*0.025*IF(OR(AND(H15&lt;100, $E15="W"), AND(H15&lt;400,$E15="M")),1,0),IF($D16="70+",H15*0,H15*IF(OR(AND(H15&lt;100, $E15="W"), AND(H15&lt;400,$E15="M")),0.07,0.035)))),0)</f>
        <v>0</v>
      </c>
      <c r="I17" s="21">
        <f>IF(OR($E15="M",$E15="W"),IF($D16="u60",I15*IF(OR(AND(I15&lt;100, $E15="W"), AND(I15&lt;400,$E15="M")),0.07,0.035),IF($D16="60-69",I15*0.025*IF(OR(AND(I15&lt;100, $E15="W"), AND(I15&lt;400,$E15="M")),1,0),IF($D16="70+",I15*0,I15*IF(OR(AND(I15&lt;100, $E15="W"), AND(I15&lt;400,$E15="M")),0.07,0.035)))),0)</f>
        <v>0</v>
      </c>
      <c r="J17" s="21">
        <f>IF(OR($E15="M",$E15="W"),IF($D16="u60",J15*IF(OR(AND(J15&lt;100, $E15="W"), AND(J15&lt;400,$E15="M")),0.07,0.035),IF($D16="60-69",J15*0.025*IF(OR(AND(J15&lt;100, $E15="W"), AND(J15&lt;400,$E15="M")),1,0),IF($D16="70+",J15*0,J15*IF(OR(AND(J15&lt;100, $E15="W"), AND(J15&lt;400,$E15="M")),0.07,0.035)))),0)</f>
        <v>0</v>
      </c>
      <c r="K17" s="21">
        <f t="shared" si="0"/>
        <v>0</v>
      </c>
      <c r="L17" s="21">
        <f>SUM(K16:K17)</f>
        <v>0</v>
      </c>
      <c r="M17" s="63"/>
      <c r="N17" s="70"/>
      <c r="O17" s="71"/>
    </row>
    <row r="18" spans="1:15" ht="14.4" thickTop="1" x14ac:dyDescent="0.25">
      <c r="A18" s="14"/>
      <c r="B18" s="15"/>
      <c r="C18" s="16"/>
      <c r="D18" s="16"/>
      <c r="E18" s="36" t="s">
        <v>21</v>
      </c>
      <c r="F18" s="37"/>
      <c r="G18" s="37"/>
      <c r="H18" s="37"/>
      <c r="I18" s="37"/>
      <c r="J18" s="37"/>
      <c r="K18" s="17">
        <f t="shared" si="0"/>
        <v>0</v>
      </c>
      <c r="L18" s="17">
        <f>IF(D19="70+",0,K18)</f>
        <v>0</v>
      </c>
      <c r="M18" s="61">
        <f>COUNTIF(F18:J18,"&gt;0")</f>
        <v>0</v>
      </c>
      <c r="N18" s="66"/>
      <c r="O18" s="67"/>
    </row>
    <row r="19" spans="1:15" ht="13.8" x14ac:dyDescent="0.25">
      <c r="A19" s="29"/>
      <c r="B19" s="30"/>
      <c r="C19" s="31"/>
      <c r="D19" s="31"/>
      <c r="E19" s="36"/>
      <c r="F19" s="17">
        <f>IF(OR($E18="M",$E18="W"),IF($D19="u60",F18*0.035*IF(OR(AND(F18&lt;100, $E18="W"), AND(F18&lt;400,$E18="M")),0,1),IF($D19="60-69",F18*0.025*IF(OR(AND(F18&lt;100, $E18="W"), AND(F18&lt;400,$E18="M")),0,1),IF($D19="70+",F18*0*IF(OR(AND(F18&lt;100, $E18="W"), AND(F18&lt;400,$E18="M")),0,1),F18*0.035*IF(OR(AND(F18&lt;100, $E18="W"), AND(F18&lt;400,$E18="M")),0,1)))),0)</f>
        <v>0</v>
      </c>
      <c r="G19" s="17">
        <f>IF(OR($E18="M",$E18="W"),IF($D19="u60",G18*0.035*IF(OR(AND(G18&lt;100, $E18="W"), AND(G18&lt;400,$E18="M")),0,1),IF($D19="60-69",G18*0.025*IF(OR(AND(G18&lt;100, $E18="W"), AND(G18&lt;400,$E18="M")),0,1),IF($D19="70+",G18*0*IF(OR(AND(G18&lt;100, $E18="W"), AND(G18&lt;400,$E18="M")),0,1),G18*0.035*IF(OR(AND(G18&lt;100, $E18="W"), AND(G18&lt;400,$E18="M")),0,1)))),0)</f>
        <v>0</v>
      </c>
      <c r="H19" s="17">
        <f>IF(OR($E18="M",$E18="W"),IF($D19="u60",H18*0.035*IF(OR(AND(H18&lt;100, $E18="W"), AND(H18&lt;400,$E18="M")),0,1),IF($D19="60-69",H18*0.025*IF(OR(AND(H18&lt;100, $E18="W"), AND(H18&lt;400,$E18="M")),0,1),IF($D19="70+",H18*0*IF(OR(AND(H18&lt;100, $E18="W"), AND(H18&lt;400,$E18="M")),0,1),H18*0.035*IF(OR(AND(H18&lt;100, $E18="W"), AND(H18&lt;400,$E18="M")),0,1)))),0)</f>
        <v>0</v>
      </c>
      <c r="I19" s="17">
        <f>IF(OR($E18="M",$E18="W"),IF($D19="u60",I18*0.035*IF(OR(AND(I18&lt;100, $E18="W"), AND(I18&lt;400,$E18="M")),0,1),IF($D19="60-69",I18*0.025*IF(OR(AND(I18&lt;100, $E18="W"), AND(I18&lt;400,$E18="M")),0,1),IF($D19="70+",I18*0*IF(OR(AND(I18&lt;100, $E18="W"), AND(I18&lt;400,$E18="M")),0,1),I18*0.035*IF(OR(AND(I18&lt;100, $E18="W"), AND(I18&lt;400,$E18="M")),0,1)))),0)</f>
        <v>0</v>
      </c>
      <c r="J19" s="17">
        <f>IF(OR($E18="M",$E18="W"),IF($D19="u60",J18*0.035*IF(OR(AND(J18&lt;100, $E18="W"), AND(J18&lt;400,$E18="M")),0,1),IF($D19="60-69",J18*0.025*IF(OR(AND(J18&lt;100, $E18="W"), AND(J18&lt;400,$E18="M")),0,1),IF($D19="70+",J18*0*IF(OR(AND(J18&lt;100, $E18="W"), AND(J18&lt;400,$E18="M")),0,1),J18*0.035*IF(OR(AND(J18&lt;100, $E18="W"), AND(J18&lt;400,$E18="M")),0,1)))),0)</f>
        <v>0</v>
      </c>
      <c r="K19" s="17">
        <f t="shared" si="0"/>
        <v>0</v>
      </c>
      <c r="L19" s="17"/>
      <c r="M19" s="62"/>
      <c r="N19" s="68"/>
      <c r="O19" s="69"/>
    </row>
    <row r="20" spans="1:15" ht="14.4" thickBot="1" x14ac:dyDescent="0.3">
      <c r="A20" s="18"/>
      <c r="B20" s="19"/>
      <c r="C20" s="20"/>
      <c r="D20" s="20"/>
      <c r="E20" s="36"/>
      <c r="F20" s="21">
        <f>IF(OR($E18="M",$E18="W"),IF($D19="u60",F18*IF(OR(AND(F18&lt;100, $E18="W"), AND(F18&lt;400,$E18="M")),0.07,0.035),IF($D19="60-69",F18*0.025*IF(OR(AND(F18&lt;100, $E18="W"), AND(F18&lt;400,$E18="M")),1,0),IF($D19="70+",F18*0,F18*IF(OR(AND(F18&lt;100, $E18="W"), AND(F18&lt;400,$E18="M")),0.07,0.035)))),0)</f>
        <v>0</v>
      </c>
      <c r="G20" s="21">
        <f>IF(OR($E18="M",$E18="W"),IF($D19="u60",G18*IF(OR(AND(G18&lt;100, $E18="W"), AND(G18&lt;400,$E18="M")),0.07,0.035),IF($D19="60-69",G18*0.025*IF(OR(AND(G18&lt;100, $E18="W"), AND(G18&lt;400,$E18="M")),1,0),IF($D19="70+",G18*0,G18*IF(OR(AND(G18&lt;100, $E18="W"), AND(G18&lt;400,$E18="M")),0.07,0.035)))),0)</f>
        <v>0</v>
      </c>
      <c r="H20" s="21">
        <f>IF(OR($E18="M",$E18="W"),IF($D19="u60",H18*IF(OR(AND(H18&lt;100, $E18="W"), AND(H18&lt;400,$E18="M")),0.07,0.035),IF($D19="60-69",H18*0.025*IF(OR(AND(H18&lt;100, $E18="W"), AND(H18&lt;400,$E18="M")),1,0),IF($D19="70+",H18*0,H18*IF(OR(AND(H18&lt;100, $E18="W"), AND(H18&lt;400,$E18="M")),0.07,0.035)))),0)</f>
        <v>0</v>
      </c>
      <c r="I20" s="21">
        <f>IF(OR($E18="M",$E18="W"),IF($D19="u60",I18*IF(OR(AND(I18&lt;100, $E18="W"), AND(I18&lt;400,$E18="M")),0.07,0.035),IF($D19="60-69",I18*0.025*IF(OR(AND(I18&lt;100, $E18="W"), AND(I18&lt;400,$E18="M")),1,0),IF($D19="70+",I18*0,I18*IF(OR(AND(I18&lt;100, $E18="W"), AND(I18&lt;400,$E18="M")),0.07,0.035)))),0)</f>
        <v>0</v>
      </c>
      <c r="J20" s="21">
        <f>IF(OR($E18="M",$E18="W"),IF($D19="u60",J18*IF(OR(AND(J18&lt;100, $E18="W"), AND(J18&lt;400,$E18="M")),0.07,0.035),IF($D19="60-69",J18*0.025*IF(OR(AND(J18&lt;100, $E18="W"), AND(J18&lt;400,$E18="M")),1,0),IF($D19="70+",J18*0,J18*IF(OR(AND(J18&lt;100, $E18="W"), AND(J18&lt;400,$E18="M")),0.07,0.035)))),0)</f>
        <v>0</v>
      </c>
      <c r="K20" s="21">
        <f t="shared" si="0"/>
        <v>0</v>
      </c>
      <c r="L20" s="21">
        <f>SUM(K19:K20)</f>
        <v>0</v>
      </c>
      <c r="M20" s="63"/>
      <c r="N20" s="70"/>
      <c r="O20" s="71"/>
    </row>
    <row r="21" spans="1:15" ht="14.4" thickTop="1" x14ac:dyDescent="0.25">
      <c r="A21" s="14"/>
      <c r="B21" s="15"/>
      <c r="C21" s="16"/>
      <c r="D21" s="16"/>
      <c r="E21" s="36" t="s">
        <v>21</v>
      </c>
      <c r="F21" s="37"/>
      <c r="G21" s="37"/>
      <c r="H21" s="37"/>
      <c r="I21" s="37"/>
      <c r="J21" s="37"/>
      <c r="K21" s="17">
        <f t="shared" si="0"/>
        <v>0</v>
      </c>
      <c r="L21" s="17">
        <f>IF(D22="70+",0,K21)</f>
        <v>0</v>
      </c>
      <c r="M21" s="61">
        <f>COUNTIF(F21:J21,"&gt;0")</f>
        <v>0</v>
      </c>
      <c r="N21" s="66"/>
      <c r="O21" s="67"/>
    </row>
    <row r="22" spans="1:15" ht="13.8" x14ac:dyDescent="0.25">
      <c r="A22" s="29"/>
      <c r="B22" s="30"/>
      <c r="C22" s="31"/>
      <c r="D22" s="31"/>
      <c r="E22" s="36"/>
      <c r="F22" s="17">
        <f>IF(OR($E21="M",$E21="W"),IF($D22="u60",F21*0.035*IF(OR(AND(F21&lt;100, $E21="W"), AND(F21&lt;400,$E21="M")),0,1),IF($D22="60-69",F21*0.025*IF(OR(AND(F21&lt;100, $E21="W"), AND(F21&lt;400,$E21="M")),0,1),IF($D22="70+",F21*0*IF(OR(AND(F21&lt;100, $E21="W"), AND(F21&lt;400,$E21="M")),0,1),F21*0.035*IF(OR(AND(F21&lt;100, $E21="W"), AND(F21&lt;400,$E21="M")),0,1)))),0)</f>
        <v>0</v>
      </c>
      <c r="G22" s="17">
        <f>IF(OR($E21="M",$E21="W"),IF($D22="u60",G21*0.035*IF(OR(AND(G21&lt;100, $E21="W"), AND(G21&lt;400,$E21="M")),0,1),IF($D22="60-69",G21*0.025*IF(OR(AND(G21&lt;100, $E21="W"), AND(G21&lt;400,$E21="M")),0,1),IF($D22="70+",G21*0*IF(OR(AND(G21&lt;100, $E21="W"), AND(G21&lt;400,$E21="M")),0,1),G21*0.035*IF(OR(AND(G21&lt;100, $E21="W"), AND(G21&lt;400,$E21="M")),0,1)))),0)</f>
        <v>0</v>
      </c>
      <c r="H22" s="17">
        <f>IF(OR($E21="M",$E21="W"),IF($D22="u60",H21*0.035*IF(OR(AND(H21&lt;100, $E21="W"), AND(H21&lt;400,$E21="M")),0,1),IF($D22="60-69",H21*0.025*IF(OR(AND(H21&lt;100, $E21="W"), AND(H21&lt;400,$E21="M")),0,1),IF($D22="70+",H21*0*IF(OR(AND(H21&lt;100, $E21="W"), AND(H21&lt;400,$E21="M")),0,1),H21*0.035*IF(OR(AND(H21&lt;100, $E21="W"), AND(H21&lt;400,$E21="M")),0,1)))),0)</f>
        <v>0</v>
      </c>
      <c r="I22" s="17">
        <f>IF(OR($E21="M",$E21="W"),IF($D22="u60",I21*0.035*IF(OR(AND(I21&lt;100, $E21="W"), AND(I21&lt;400,$E21="M")),0,1),IF($D22="60-69",I21*0.025*IF(OR(AND(I21&lt;100, $E21="W"), AND(I21&lt;400,$E21="M")),0,1),IF($D22="70+",I21*0*IF(OR(AND(I21&lt;100, $E21="W"), AND(I21&lt;400,$E21="M")),0,1),I21*0.035*IF(OR(AND(I21&lt;100, $E21="W"), AND(I21&lt;400,$E21="M")),0,1)))),0)</f>
        <v>0</v>
      </c>
      <c r="J22" s="17">
        <f>IF(OR($E21="M",$E21="W"),IF($D22="u60",J21*0.035*IF(OR(AND(J21&lt;100, $E21="W"), AND(J21&lt;400,$E21="M")),0,1),IF($D22="60-69",J21*0.025*IF(OR(AND(J21&lt;100, $E21="W"), AND(J21&lt;400,$E21="M")),0,1),IF($D22="70+",J21*0*IF(OR(AND(J21&lt;100, $E21="W"), AND(J21&lt;400,$E21="M")),0,1),J21*0.035*IF(OR(AND(J21&lt;100, $E21="W"), AND(J21&lt;400,$E21="M")),0,1)))),0)</f>
        <v>0</v>
      </c>
      <c r="K22" s="17">
        <f t="shared" si="0"/>
        <v>0</v>
      </c>
      <c r="L22" s="17"/>
      <c r="M22" s="62"/>
      <c r="N22" s="68"/>
      <c r="O22" s="69"/>
    </row>
    <row r="23" spans="1:15" ht="14.4" thickBot="1" x14ac:dyDescent="0.3">
      <c r="A23" s="18"/>
      <c r="B23" s="19"/>
      <c r="C23" s="20"/>
      <c r="D23" s="20"/>
      <c r="E23" s="36"/>
      <c r="F23" s="21">
        <f>IF(OR($E21="M",$E21="W"),IF($D22="u60",F21*IF(OR(AND(F21&lt;100, $E21="W"), AND(F21&lt;400,$E21="M")),0.07,0.035),IF($D22="60-69",F21*0.025*IF(OR(AND(F21&lt;100, $E21="W"), AND(F21&lt;400,$E21="M")),1,0),IF($D22="70+",F21*0,F21*IF(OR(AND(F21&lt;100, $E21="W"), AND(F21&lt;400,$E21="M")),0.07,0.035)))),0)</f>
        <v>0</v>
      </c>
      <c r="G23" s="21">
        <f>IF(OR($E21="M",$E21="W"),IF($D22="u60",G21*IF(OR(AND(G21&lt;100, $E21="W"), AND(G21&lt;400,$E21="M")),0.07,0.035),IF($D22="60-69",G21*0.025*IF(OR(AND(G21&lt;100, $E21="W"), AND(G21&lt;400,$E21="M")),1,0),IF($D22="70+",G21*0,G21*IF(OR(AND(G21&lt;100, $E21="W"), AND(G21&lt;400,$E21="M")),0.07,0.035)))),0)</f>
        <v>0</v>
      </c>
      <c r="H23" s="21">
        <f>IF(OR($E21="M",$E21="W"),IF($D22="u60",H21*IF(OR(AND(H21&lt;100, $E21="W"), AND(H21&lt;400,$E21="M")),0.07,0.035),IF($D22="60-69",H21*0.025*IF(OR(AND(H21&lt;100, $E21="W"), AND(H21&lt;400,$E21="M")),1,0),IF($D22="70+",H21*0,H21*IF(OR(AND(H21&lt;100, $E21="W"), AND(H21&lt;400,$E21="M")),0.07,0.035)))),0)</f>
        <v>0</v>
      </c>
      <c r="I23" s="21">
        <f>IF(OR($E21="M",$E21="W"),IF($D22="u60",I21*IF(OR(AND(I21&lt;100, $E21="W"), AND(I21&lt;400,$E21="M")),0.07,0.035),IF($D22="60-69",I21*0.025*IF(OR(AND(I21&lt;100, $E21="W"), AND(I21&lt;400,$E21="M")),1,0),IF($D22="70+",I21*0,I21*IF(OR(AND(I21&lt;100, $E21="W"), AND(I21&lt;400,$E21="M")),0.07,0.035)))),0)</f>
        <v>0</v>
      </c>
      <c r="J23" s="21">
        <f>IF(OR($E21="M",$E21="W"),IF($D22="u60",J21*IF(OR(AND(J21&lt;100, $E21="W"), AND(J21&lt;400,$E21="M")),0.07,0.035),IF($D22="60-69",J21*0.025*IF(OR(AND(J21&lt;100, $E21="W"), AND(J21&lt;400,$E21="M")),1,0),IF($D22="70+",J21*0,J21*IF(OR(AND(J21&lt;100, $E21="W"), AND(J21&lt;400,$E21="M")),0.07,0.035)))),0)</f>
        <v>0</v>
      </c>
      <c r="K23" s="21">
        <f t="shared" si="0"/>
        <v>0</v>
      </c>
      <c r="L23" s="21">
        <f>SUM(K22:K23)</f>
        <v>0</v>
      </c>
      <c r="M23" s="63"/>
      <c r="N23" s="70"/>
      <c r="O23" s="71"/>
    </row>
    <row r="24" spans="1:15" ht="14.4" thickTop="1" x14ac:dyDescent="0.25">
      <c r="A24" s="14"/>
      <c r="B24" s="15"/>
      <c r="C24" s="16"/>
      <c r="D24" s="16"/>
      <c r="E24" s="36" t="s">
        <v>21</v>
      </c>
      <c r="F24" s="37"/>
      <c r="G24" s="37"/>
      <c r="H24" s="37"/>
      <c r="I24" s="37"/>
      <c r="J24" s="37"/>
      <c r="K24" s="17">
        <f t="shared" si="0"/>
        <v>0</v>
      </c>
      <c r="L24" s="17">
        <f>IF(D25="70+",0,K24)</f>
        <v>0</v>
      </c>
      <c r="M24" s="61">
        <f>COUNTIF(F24:J24,"&gt;0")</f>
        <v>0</v>
      </c>
      <c r="N24" s="66"/>
      <c r="O24" s="67"/>
    </row>
    <row r="25" spans="1:15" ht="13.8" x14ac:dyDescent="0.25">
      <c r="A25" s="29"/>
      <c r="B25" s="30"/>
      <c r="C25" s="31"/>
      <c r="D25" s="31"/>
      <c r="E25" s="36"/>
      <c r="F25" s="17">
        <f>IF(OR($E24="M",$E24="W"),IF($D25="u60",F24*0.035*IF(OR(AND(F24&lt;100, $E24="W"), AND(F24&lt;400,$E24="M")),0,1),IF($D25="60-69",F24*0.025*IF(OR(AND(F24&lt;100, $E24="W"), AND(F24&lt;400,$E24="M")),0,1),IF($D25="70+",F24*0*IF(OR(AND(F24&lt;100, $E24="W"), AND(F24&lt;400,$E24="M")),0,1),F24*0.035*IF(OR(AND(F24&lt;100, $E24="W"), AND(F24&lt;400,$E24="M")),0,1)))),0)</f>
        <v>0</v>
      </c>
      <c r="G25" s="17">
        <f>IF(OR($E24="M",$E24="W"),IF($D25="u60",G24*0.035*IF(OR(AND(G24&lt;100, $E24="W"), AND(G24&lt;400,$E24="M")),0,1),IF($D25="60-69",G24*0.025*IF(OR(AND(G24&lt;100, $E24="W"), AND(G24&lt;400,$E24="M")),0,1),IF($D25="70+",G24*0*IF(OR(AND(G24&lt;100, $E24="W"), AND(G24&lt;400,$E24="M")),0,1),G24*0.035*IF(OR(AND(G24&lt;100, $E24="W"), AND(G24&lt;400,$E24="M")),0,1)))),0)</f>
        <v>0</v>
      </c>
      <c r="H25" s="17">
        <f>IF(OR($E24="M",$E24="W"),IF($D25="u60",H24*0.035*IF(OR(AND(H24&lt;100, $E24="W"), AND(H24&lt;400,$E24="M")),0,1),IF($D25="60-69",H24*0.025*IF(OR(AND(H24&lt;100, $E24="W"), AND(H24&lt;400,$E24="M")),0,1),IF($D25="70+",H24*0*IF(OR(AND(H24&lt;100, $E24="W"), AND(H24&lt;400,$E24="M")),0,1),H24*0.035*IF(OR(AND(H24&lt;100, $E24="W"), AND(H24&lt;400,$E24="M")),0,1)))),0)</f>
        <v>0</v>
      </c>
      <c r="I25" s="17">
        <f>IF(OR($E24="M",$E24="W"),IF($D25="u60",I24*0.035*IF(OR(AND(I24&lt;100, $E24="W"), AND(I24&lt;400,$E24="M")),0,1),IF($D25="60-69",I24*0.025*IF(OR(AND(I24&lt;100, $E24="W"), AND(I24&lt;400,$E24="M")),0,1),IF($D25="70+",I24*0*IF(OR(AND(I24&lt;100, $E24="W"), AND(I24&lt;400,$E24="M")),0,1),I24*0.035*IF(OR(AND(I24&lt;100, $E24="W"), AND(I24&lt;400,$E24="M")),0,1)))),0)</f>
        <v>0</v>
      </c>
      <c r="J25" s="17">
        <f>IF(OR($E24="M",$E24="W"),IF($D25="u60",J24*0.035*IF(OR(AND(J24&lt;100, $E24="W"), AND(J24&lt;400,$E24="M")),0,1),IF($D25="60-69",J24*0.025*IF(OR(AND(J24&lt;100, $E24="W"), AND(J24&lt;400,$E24="M")),0,1),IF($D25="70+",J24*0*IF(OR(AND(J24&lt;100, $E24="W"), AND(J24&lt;400,$E24="M")),0,1),J24*0.035*IF(OR(AND(J24&lt;100, $E24="W"), AND(J24&lt;400,$E24="M")),0,1)))),0)</f>
        <v>0</v>
      </c>
      <c r="K25" s="17">
        <f t="shared" si="0"/>
        <v>0</v>
      </c>
      <c r="L25" s="17"/>
      <c r="M25" s="62"/>
      <c r="N25" s="68"/>
      <c r="O25" s="69"/>
    </row>
    <row r="26" spans="1:15" ht="14.4" thickBot="1" x14ac:dyDescent="0.3">
      <c r="A26" s="18"/>
      <c r="B26" s="19"/>
      <c r="C26" s="20"/>
      <c r="D26" s="20"/>
      <c r="E26" s="36"/>
      <c r="F26" s="21">
        <f>IF(OR($E24="M",$E24="W"),IF($D25="u60",F24*IF(OR(AND(F24&lt;100, $E24="W"), AND(F24&lt;400,$E24="M")),0.07,0.035),IF($D25="60-69",F24*0.025*IF(OR(AND(F24&lt;100, $E24="W"), AND(F24&lt;400,$E24="M")),1,0),IF($D25="70+",F24*0,F24*IF(OR(AND(F24&lt;100, $E24="W"), AND(F24&lt;400,$E24="M")),0.07,0.035)))),0)</f>
        <v>0</v>
      </c>
      <c r="G26" s="21">
        <f>IF(OR($E24="M",$E24="W"),IF($D25="u60",G24*IF(OR(AND(G24&lt;100, $E24="W"), AND(G24&lt;400,$E24="M")),0.07,0.035),IF($D25="60-69",G24*0.025*IF(OR(AND(G24&lt;100, $E24="W"), AND(G24&lt;400,$E24="M")),1,0),IF($D25="70+",G24*0,G24*IF(OR(AND(G24&lt;100, $E24="W"), AND(G24&lt;400,$E24="M")),0.07,0.035)))),0)</f>
        <v>0</v>
      </c>
      <c r="H26" s="21">
        <f>IF(OR($E24="M",$E24="W"),IF($D25="u60",H24*IF(OR(AND(H24&lt;100, $E24="W"), AND(H24&lt;400,$E24="M")),0.07,0.035),IF($D25="60-69",H24*0.025*IF(OR(AND(H24&lt;100, $E24="W"), AND(H24&lt;400,$E24="M")),1,0),IF($D25="70+",H24*0,H24*IF(OR(AND(H24&lt;100, $E24="W"), AND(H24&lt;400,$E24="M")),0.07,0.035)))),0)</f>
        <v>0</v>
      </c>
      <c r="I26" s="21">
        <f>IF(OR($E24="M",$E24="W"),IF($D25="u60",I24*IF(OR(AND(I24&lt;100, $E24="W"), AND(I24&lt;400,$E24="M")),0.07,0.035),IF($D25="60-69",I24*0.025*IF(OR(AND(I24&lt;100, $E24="W"), AND(I24&lt;400,$E24="M")),1,0),IF($D25="70+",I24*0,I24*IF(OR(AND(I24&lt;100, $E24="W"), AND(I24&lt;400,$E24="M")),0.07,0.035)))),0)</f>
        <v>0</v>
      </c>
      <c r="J26" s="21">
        <f>IF(OR($E24="M",$E24="W"),IF($D25="u60",J24*IF(OR(AND(J24&lt;100, $E24="W"), AND(J24&lt;400,$E24="M")),0.07,0.035),IF($D25="60-69",J24*0.025*IF(OR(AND(J24&lt;100, $E24="W"), AND(J24&lt;400,$E24="M")),1,0),IF($D25="70+",J24*0,J24*IF(OR(AND(J24&lt;100, $E24="W"), AND(J24&lt;400,$E24="M")),0.07,0.035)))),0)</f>
        <v>0</v>
      </c>
      <c r="K26" s="21">
        <f t="shared" si="0"/>
        <v>0</v>
      </c>
      <c r="L26" s="21">
        <f>SUM(K25:K26)</f>
        <v>0</v>
      </c>
      <c r="M26" s="63"/>
      <c r="N26" s="70"/>
      <c r="O26" s="71"/>
    </row>
    <row r="27" spans="1:15" ht="14.4" thickTop="1" x14ac:dyDescent="0.25">
      <c r="A27" s="14"/>
      <c r="B27" s="15"/>
      <c r="C27" s="16"/>
      <c r="D27" s="16"/>
      <c r="E27" s="36" t="s">
        <v>21</v>
      </c>
      <c r="F27" s="37"/>
      <c r="G27" s="37"/>
      <c r="H27" s="37"/>
      <c r="I27" s="37"/>
      <c r="J27" s="37"/>
      <c r="K27" s="17">
        <f t="shared" si="0"/>
        <v>0</v>
      </c>
      <c r="L27" s="17">
        <f>IF(D28="70+",0,K27)</f>
        <v>0</v>
      </c>
      <c r="M27" s="61">
        <f>COUNTIF(F27:J27,"&gt;0")</f>
        <v>0</v>
      </c>
      <c r="N27" s="66"/>
      <c r="O27" s="67"/>
    </row>
    <row r="28" spans="1:15" ht="13.8" x14ac:dyDescent="0.25">
      <c r="A28" s="29"/>
      <c r="B28" s="30"/>
      <c r="C28" s="31"/>
      <c r="D28" s="31"/>
      <c r="E28" s="36"/>
      <c r="F28" s="17">
        <f>IF(OR($E27="M",$E27="W"),IF($D28="u60",F27*0.035*IF(OR(AND(F27&lt;100, $E27="W"), AND(F27&lt;400,$E27="M")),0,1),IF($D28="60-69",F27*0.025*IF(OR(AND(F27&lt;100, $E27="W"), AND(F27&lt;400,$E27="M")),0,1),IF($D28="70+",F27*0*IF(OR(AND(F27&lt;100, $E27="W"), AND(F27&lt;400,$E27="M")),0,1),F27*0.035*IF(OR(AND(F27&lt;100, $E27="W"), AND(F27&lt;400,$E27="M")),0,1)))),0)</f>
        <v>0</v>
      </c>
      <c r="G28" s="17">
        <f>IF(OR($E27="M",$E27="W"),IF($D28="u60",G27*0.035*IF(OR(AND(G27&lt;100, $E27="W"), AND(G27&lt;400,$E27="M")),0,1),IF($D28="60-69",G27*0.025*IF(OR(AND(G27&lt;100, $E27="W"), AND(G27&lt;400,$E27="M")),0,1),IF($D28="70+",G27*0*IF(OR(AND(G27&lt;100, $E27="W"), AND(G27&lt;400,$E27="M")),0,1),G27*0.035*IF(OR(AND(G27&lt;100, $E27="W"), AND(G27&lt;400,$E27="M")),0,1)))),0)</f>
        <v>0</v>
      </c>
      <c r="H28" s="17">
        <f>IF(OR($E27="M",$E27="W"),IF($D28="u60",H27*0.035*IF(OR(AND(H27&lt;100, $E27="W"), AND(H27&lt;400,$E27="M")),0,1),IF($D28="60-69",H27*0.025*IF(OR(AND(H27&lt;100, $E27="W"), AND(H27&lt;400,$E27="M")),0,1),IF($D28="70+",H27*0*IF(OR(AND(H27&lt;100, $E27="W"), AND(H27&lt;400,$E27="M")),0,1),H27*0.035*IF(OR(AND(H27&lt;100, $E27="W"), AND(H27&lt;400,$E27="M")),0,1)))),0)</f>
        <v>0</v>
      </c>
      <c r="I28" s="17">
        <f>IF(OR($E27="M",$E27="W"),IF($D28="u60",I27*0.035*IF(OR(AND(I27&lt;100, $E27="W"), AND(I27&lt;400,$E27="M")),0,1),IF($D28="60-69",I27*0.025*IF(OR(AND(I27&lt;100, $E27="W"), AND(I27&lt;400,$E27="M")),0,1),IF($D28="70+",I27*0*IF(OR(AND(I27&lt;100, $E27="W"), AND(I27&lt;400,$E27="M")),0,1),I27*0.035*IF(OR(AND(I27&lt;100, $E27="W"), AND(I27&lt;400,$E27="M")),0,1)))),0)</f>
        <v>0</v>
      </c>
      <c r="J28" s="17">
        <f>IF(OR($E27="M",$E27="W"),IF($D28="u60",J27*0.035*IF(OR(AND(J27&lt;100, $E27="W"), AND(J27&lt;400,$E27="M")),0,1),IF($D28="60-69",J27*0.025*IF(OR(AND(J27&lt;100, $E27="W"), AND(J27&lt;400,$E27="M")),0,1),IF($D28="70+",J27*0*IF(OR(AND(J27&lt;100, $E27="W"), AND(J27&lt;400,$E27="M")),0,1),J27*0.035*IF(OR(AND(J27&lt;100, $E27="W"), AND(J27&lt;400,$E27="M")),0,1)))),0)</f>
        <v>0</v>
      </c>
      <c r="K28" s="17">
        <f t="shared" si="0"/>
        <v>0</v>
      </c>
      <c r="L28" s="17"/>
      <c r="M28" s="62"/>
      <c r="N28" s="68"/>
      <c r="O28" s="69"/>
    </row>
    <row r="29" spans="1:15" ht="14.4" thickBot="1" x14ac:dyDescent="0.3">
      <c r="A29" s="18"/>
      <c r="B29" s="19"/>
      <c r="C29" s="20"/>
      <c r="D29" s="20"/>
      <c r="E29" s="36"/>
      <c r="F29" s="21">
        <f>IF(OR($E27="M",$E27="W"),IF($D28="u60",F27*IF(OR(AND(F27&lt;100, $E27="W"), AND(F27&lt;400,$E27="M")),0.07,0.035),IF($D28="60-69",F27*0.025*IF(OR(AND(F27&lt;100, $E27="W"), AND(F27&lt;400,$E27="M")),1,0),IF($D28="70+",F27*0,F27*IF(OR(AND(F27&lt;100, $E27="W"), AND(F27&lt;400,$E27="M")),0.07,0.035)))),0)</f>
        <v>0</v>
      </c>
      <c r="G29" s="21">
        <f>IF(OR($E27="M",$E27="W"),IF($D28="u60",G27*IF(OR(AND(G27&lt;100, $E27="W"), AND(G27&lt;400,$E27="M")),0.07,0.035),IF($D28="60-69",G27*0.025*IF(OR(AND(G27&lt;100, $E27="W"), AND(G27&lt;400,$E27="M")),1,0),IF($D28="70+",G27*0,G27*IF(OR(AND(G27&lt;100, $E27="W"), AND(G27&lt;400,$E27="M")),0.07,0.035)))),0)</f>
        <v>0</v>
      </c>
      <c r="H29" s="21">
        <f>IF(OR($E27="M",$E27="W"),IF($D28="u60",H27*IF(OR(AND(H27&lt;100, $E27="W"), AND(H27&lt;400,$E27="M")),0.07,0.035),IF($D28="60-69",H27*0.025*IF(OR(AND(H27&lt;100, $E27="W"), AND(H27&lt;400,$E27="M")),1,0),IF($D28="70+",H27*0,H27*IF(OR(AND(H27&lt;100, $E27="W"), AND(H27&lt;400,$E27="M")),0.07,0.035)))),0)</f>
        <v>0</v>
      </c>
      <c r="I29" s="21">
        <f>IF(OR($E27="M",$E27="W"),IF($D28="u60",I27*IF(OR(AND(I27&lt;100, $E27="W"), AND(I27&lt;400,$E27="M")),0.07,0.035),IF($D28="60-69",I27*0.025*IF(OR(AND(I27&lt;100, $E27="W"), AND(I27&lt;400,$E27="M")),1,0),IF($D28="70+",I27*0,I27*IF(OR(AND(I27&lt;100, $E27="W"), AND(I27&lt;400,$E27="M")),0.07,0.035)))),0)</f>
        <v>0</v>
      </c>
      <c r="J29" s="21">
        <f>IF(OR($E27="M",$E27="W"),IF($D28="u60",J27*IF(OR(AND(J27&lt;100, $E27="W"), AND(J27&lt;400,$E27="M")),0.07,0.035),IF($D28="60-69",J27*0.025*IF(OR(AND(J27&lt;100, $E27="W"), AND(J27&lt;400,$E27="M")),1,0),IF($D28="70+",J27*0,J27*IF(OR(AND(J27&lt;100, $E27="W"), AND(J27&lt;400,$E27="M")),0.07,0.035)))),0)</f>
        <v>0</v>
      </c>
      <c r="K29" s="21">
        <f t="shared" si="0"/>
        <v>0</v>
      </c>
      <c r="L29" s="21">
        <f>SUM(K28:K29)</f>
        <v>0</v>
      </c>
      <c r="M29" s="63"/>
      <c r="N29" s="70"/>
      <c r="O29" s="71"/>
    </row>
    <row r="30" spans="1:15" ht="14.4" thickTop="1" x14ac:dyDescent="0.25">
      <c r="A30" s="14"/>
      <c r="B30" s="15"/>
      <c r="C30" s="16"/>
      <c r="D30" s="16"/>
      <c r="E30" s="36" t="s">
        <v>21</v>
      </c>
      <c r="F30" s="37"/>
      <c r="G30" s="37"/>
      <c r="H30" s="37"/>
      <c r="I30" s="37"/>
      <c r="J30" s="37"/>
      <c r="K30" s="17">
        <f t="shared" si="0"/>
        <v>0</v>
      </c>
      <c r="L30" s="17">
        <f>IF(D31="70+",0,K30)</f>
        <v>0</v>
      </c>
      <c r="M30" s="61">
        <f>COUNTIF(F30:J30,"&gt;0")</f>
        <v>0</v>
      </c>
      <c r="N30" s="66"/>
      <c r="O30" s="67"/>
    </row>
    <row r="31" spans="1:15" ht="13.8" x14ac:dyDescent="0.25">
      <c r="A31" s="29"/>
      <c r="B31" s="30"/>
      <c r="C31" s="31"/>
      <c r="D31" s="31"/>
      <c r="E31" s="36"/>
      <c r="F31" s="17">
        <f>IF(OR($E30="M",$E30="W"),IF($D31="u60",F30*0.035*IF(OR(AND(F30&lt;100, $E30="W"), AND(F30&lt;400,$E30="M")),0,1),IF($D31="60-69",F30*0.025*IF(OR(AND(F30&lt;100, $E30="W"), AND(F30&lt;400,$E30="M")),0,1),IF($D31="70+",F30*0*IF(OR(AND(F30&lt;100, $E30="W"), AND(F30&lt;400,$E30="M")),0,1),F30*0.035*IF(OR(AND(F30&lt;100, $E30="W"), AND(F30&lt;400,$E30="M")),0,1)))),0)</f>
        <v>0</v>
      </c>
      <c r="G31" s="17">
        <f>IF(OR($E30="M",$E30="W"),IF($D31="u60",G30*0.035*IF(OR(AND(G30&lt;100, $E30="W"), AND(G30&lt;400,$E30="M")),0,1),IF($D31="60-69",G30*0.025*IF(OR(AND(G30&lt;100, $E30="W"), AND(G30&lt;400,$E30="M")),0,1),IF($D31="70+",G30*0*IF(OR(AND(G30&lt;100, $E30="W"), AND(G30&lt;400,$E30="M")),0,1),G30*0.035*IF(OR(AND(G30&lt;100, $E30="W"), AND(G30&lt;400,$E30="M")),0,1)))),0)</f>
        <v>0</v>
      </c>
      <c r="H31" s="17">
        <f>IF(OR($E30="M",$E30="W"),IF($D31="u60",H30*0.035*IF(OR(AND(H30&lt;100, $E30="W"), AND(H30&lt;400,$E30="M")),0,1),IF($D31="60-69",H30*0.025*IF(OR(AND(H30&lt;100, $E30="W"), AND(H30&lt;400,$E30="M")),0,1),IF($D31="70+",H30*0*IF(OR(AND(H30&lt;100, $E30="W"), AND(H30&lt;400,$E30="M")),0,1),H30*0.035*IF(OR(AND(H30&lt;100, $E30="W"), AND(H30&lt;400,$E30="M")),0,1)))),0)</f>
        <v>0</v>
      </c>
      <c r="I31" s="17">
        <f>IF(OR($E30="M",$E30="W"),IF($D31="u60",I30*0.035*IF(OR(AND(I30&lt;100, $E30="W"), AND(I30&lt;400,$E30="M")),0,1),IF($D31="60-69",I30*0.025*IF(OR(AND(I30&lt;100, $E30="W"), AND(I30&lt;400,$E30="M")),0,1),IF($D31="70+",I30*0*IF(OR(AND(I30&lt;100, $E30="W"), AND(I30&lt;400,$E30="M")),0,1),I30*0.035*IF(OR(AND(I30&lt;100, $E30="W"), AND(I30&lt;400,$E30="M")),0,1)))),0)</f>
        <v>0</v>
      </c>
      <c r="J31" s="17">
        <f>IF(OR($E30="M",$E30="W"),IF($D31="u60",J30*0.035*IF(OR(AND(J30&lt;100, $E30="W"), AND(J30&lt;400,$E30="M")),0,1),IF($D31="60-69",J30*0.025*IF(OR(AND(J30&lt;100, $E30="W"), AND(J30&lt;400,$E30="M")),0,1),IF($D31="70+",J30*0*IF(OR(AND(J30&lt;100, $E30="W"), AND(J30&lt;400,$E30="M")),0,1),J30*0.035*IF(OR(AND(J30&lt;100, $E30="W"), AND(J30&lt;400,$E30="M")),0,1)))),0)</f>
        <v>0</v>
      </c>
      <c r="K31" s="17">
        <f t="shared" si="0"/>
        <v>0</v>
      </c>
      <c r="L31" s="17"/>
      <c r="M31" s="62"/>
      <c r="N31" s="68"/>
      <c r="O31" s="69"/>
    </row>
    <row r="32" spans="1:15" ht="14.4" thickBot="1" x14ac:dyDescent="0.3">
      <c r="A32" s="18"/>
      <c r="B32" s="19"/>
      <c r="C32" s="20"/>
      <c r="D32" s="20"/>
      <c r="E32" s="36"/>
      <c r="F32" s="21">
        <f>IF(OR($E30="M",$E30="W"),IF($D31="u60",F30*IF(OR(AND(F30&lt;100, $E30="W"), AND(F30&lt;400,$E30="M")),0.07,0.035),IF($D31="60-69",F30*0.025*IF(OR(AND(F30&lt;100, $E30="W"), AND(F30&lt;400,$E30="M")),1,0),IF($D31="70+",F30*0,F30*IF(OR(AND(F30&lt;100, $E30="W"), AND(F30&lt;400,$E30="M")),0.07,0.035)))),0)</f>
        <v>0</v>
      </c>
      <c r="G32" s="21">
        <f>IF(OR($E30="M",$E30="W"),IF($D31="u60",G30*IF(OR(AND(G30&lt;100, $E30="W"), AND(G30&lt;400,$E30="M")),0.07,0.035),IF($D31="60-69",G30*0.025*IF(OR(AND(G30&lt;100, $E30="W"), AND(G30&lt;400,$E30="M")),1,0),IF($D31="70+",G30*0,G30*IF(OR(AND(G30&lt;100, $E30="W"), AND(G30&lt;400,$E30="M")),0.07,0.035)))),0)</f>
        <v>0</v>
      </c>
      <c r="H32" s="21">
        <f>IF(OR($E30="M",$E30="W"),IF($D31="u60",H30*IF(OR(AND(H30&lt;100, $E30="W"), AND(H30&lt;400,$E30="M")),0.07,0.035),IF($D31="60-69",H30*0.025*IF(OR(AND(H30&lt;100, $E30="W"), AND(H30&lt;400,$E30="M")),1,0),IF($D31="70+",H30*0,H30*IF(OR(AND(H30&lt;100, $E30="W"), AND(H30&lt;400,$E30="M")),0.07,0.035)))),0)</f>
        <v>0</v>
      </c>
      <c r="I32" s="21">
        <f>IF(OR($E30="M",$E30="W"),IF($D31="u60",I30*IF(OR(AND(I30&lt;100, $E30="W"), AND(I30&lt;400,$E30="M")),0.07,0.035),IF($D31="60-69",I30*0.025*IF(OR(AND(I30&lt;100, $E30="W"), AND(I30&lt;400,$E30="M")),1,0),IF($D31="70+",I30*0,I30*IF(OR(AND(I30&lt;100, $E30="W"), AND(I30&lt;400,$E30="M")),0.07,0.035)))),0)</f>
        <v>0</v>
      </c>
      <c r="J32" s="21">
        <f>IF(OR($E30="M",$E30="W"),IF($D31="u60",J30*IF(OR(AND(J30&lt;100, $E30="W"), AND(J30&lt;400,$E30="M")),0.07,0.035),IF($D31="60-69",J30*0.025*IF(OR(AND(J30&lt;100, $E30="W"), AND(J30&lt;400,$E30="M")),1,0),IF($D31="70+",J30*0,J30*IF(OR(AND(J30&lt;100, $E30="W"), AND(J30&lt;400,$E30="M")),0.07,0.035)))),0)</f>
        <v>0</v>
      </c>
      <c r="K32" s="21">
        <f t="shared" si="0"/>
        <v>0</v>
      </c>
      <c r="L32" s="21">
        <f>SUM(K31:K32)</f>
        <v>0</v>
      </c>
      <c r="M32" s="63"/>
      <c r="N32" s="70"/>
      <c r="O32" s="71"/>
    </row>
    <row r="33" spans="1:15" ht="14.4" thickTop="1" x14ac:dyDescent="0.25">
      <c r="A33" s="22"/>
      <c r="B33" s="22"/>
      <c r="C33" s="22"/>
      <c r="D33" s="22"/>
      <c r="E33" s="22"/>
      <c r="F33" s="22"/>
      <c r="G33" s="77" t="s">
        <v>13</v>
      </c>
      <c r="H33" s="77"/>
      <c r="I33" s="28" t="s">
        <v>18</v>
      </c>
      <c r="J33" s="58">
        <f>Page01!J33 + COUNTA(B10,B13,B16,B19,B22,B26,B25,B26,B28,B31)</f>
        <v>0</v>
      </c>
      <c r="K33" s="27">
        <f>Page01!K33 + K9+K12+K15+K18+K21+K24+K27+K30</f>
        <v>0</v>
      </c>
      <c r="L33" s="24">
        <f>SUM(L9,L12,L15,L18,L21,L24,L27,L30)</f>
        <v>0</v>
      </c>
      <c r="M33" s="22" t="s">
        <v>12</v>
      </c>
      <c r="N33" s="25"/>
    </row>
    <row r="34" spans="1:15" ht="13.8" x14ac:dyDescent="0.25">
      <c r="A34" s="22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3">
        <f>Page01!L34 +L11+L14+L17+L20+L23+L26+L29+L32</f>
        <v>0</v>
      </c>
      <c r="M34" s="22" t="s">
        <v>50</v>
      </c>
      <c r="N34" s="26"/>
    </row>
    <row r="35" spans="1:15" ht="13.8" x14ac:dyDescent="0.25">
      <c r="A35" s="22"/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</row>
    <row r="36" spans="1:15" ht="13.8" x14ac:dyDescent="0.25">
      <c r="A36" s="72" t="s">
        <v>65</v>
      </c>
      <c r="B36" s="72"/>
      <c r="C36" s="73"/>
      <c r="D36" s="73"/>
      <c r="E36" s="73"/>
      <c r="F36" s="73"/>
      <c r="G36" s="73"/>
      <c r="H36" s="54" t="s">
        <v>66</v>
      </c>
      <c r="I36" s="73"/>
      <c r="J36" s="73"/>
      <c r="K36" s="73"/>
      <c r="L36" s="73"/>
      <c r="M36" s="22"/>
      <c r="N36" s="22"/>
      <c r="O36" s="22"/>
    </row>
    <row r="37" spans="1:15" ht="13.8" x14ac:dyDescent="0.25">
      <c r="A37" s="22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</row>
  </sheetData>
  <sheetProtection algorithmName="SHA-512" hashValue="rqcIhidbDV1KyLHASsI7wOyjV0ukdsJKNWnfxqlo1jqKZPEKMOyhfrVcvoSw9raarFIpOKWlll/vREyIFWl3cw==" saltValue="AfLR1vO8BnnC7n/Ee2DMOA==" spinCount="100000" sheet="1" objects="1" scenarios="1" selectLockedCells="1"/>
  <mergeCells count="35">
    <mergeCell ref="N32:O32"/>
    <mergeCell ref="G33:H33"/>
    <mergeCell ref="A36:B36"/>
    <mergeCell ref="C36:G36"/>
    <mergeCell ref="I36:L36"/>
    <mergeCell ref="N31:O31"/>
    <mergeCell ref="N20:O20"/>
    <mergeCell ref="N21:O21"/>
    <mergeCell ref="N22:O22"/>
    <mergeCell ref="N23:O23"/>
    <mergeCell ref="N24:O24"/>
    <mergeCell ref="N25:O25"/>
    <mergeCell ref="N26:O26"/>
    <mergeCell ref="N27:O27"/>
    <mergeCell ref="N28:O28"/>
    <mergeCell ref="N29:O29"/>
    <mergeCell ref="N30:O30"/>
    <mergeCell ref="N19:O19"/>
    <mergeCell ref="A6:O6"/>
    <mergeCell ref="N9:O9"/>
    <mergeCell ref="N10:O10"/>
    <mergeCell ref="N11:O11"/>
    <mergeCell ref="N12:O12"/>
    <mergeCell ref="N13:O13"/>
    <mergeCell ref="N14:O14"/>
    <mergeCell ref="N15:O15"/>
    <mergeCell ref="N16:O16"/>
    <mergeCell ref="N17:O17"/>
    <mergeCell ref="N18:O18"/>
    <mergeCell ref="G1:I1"/>
    <mergeCell ref="AY1:AZ1"/>
    <mergeCell ref="G2:I2"/>
    <mergeCell ref="I4:K4"/>
    <mergeCell ref="C5:F5"/>
    <mergeCell ref="G5:H5"/>
  </mergeCells>
  <dataValidations count="5">
    <dataValidation allowBlank="1" showInputMessage="1" showErrorMessage="1" errorTitle="Age Group" error="Please enter U60 if Employee is less than 60 years old. Or Enter B67 if he/she is between 60 and 70 years old. Or Enter 70+ if he/she is 70 years or over" promptTitle="Age Group" sqref="E10:E11 E13:E14 E16:E17 E19:E20 E22:E23 E25:E26 E28:E29 E31:E32" xr:uid="{00000000-0002-0000-0200-000000000000}"/>
    <dataValidation type="list" allowBlank="1" showInputMessage="1" showErrorMessage="1" errorTitle="Age Group" error="Please enter U60 if Employee is less than 60 years old. Or Enter B67 if he/she is between 60 and 70 years old. Or Enter 70+ if he/she is 70 years or over" promptTitle="Age Group" sqref="D10 D28 D25 D22 D19 D16 D13 D31" xr:uid="{00000000-0002-0000-0200-000001000000}">
      <formula1>$AY$2:$AY$4</formula1>
    </dataValidation>
    <dataValidation type="list" allowBlank="1" showInputMessage="1" showErrorMessage="1" sqref="E9 E12 E15 E18 E21 E24 E27 E30" xr:uid="{00000000-0002-0000-0200-000002000000}">
      <formula1>$P$3:$P$4</formula1>
    </dataValidation>
    <dataValidation type="list" allowBlank="1" showInputMessage="1" showErrorMessage="1" errorTitle="Sex" error="Please enter M for male of F for female" promptTitle="Sex" sqref="C19 C28 C22 C25" xr:uid="{00000000-0002-0000-0200-000003000000}">
      <formula1>$P$1:$P$2</formula1>
    </dataValidation>
    <dataValidation type="list" allowBlank="1" showInputMessage="1" showErrorMessage="1" errorTitle="Sex" error="Please enter M for male or F for female" promptTitle="Sex" sqref="C13 C31 C10 C16" xr:uid="{00000000-0002-0000-0200-000004000000}">
      <formula1>$P$1:$P$2</formula1>
    </dataValidation>
  </dataValidations>
  <pageMargins left="0.5" right="0.5" top="0.25" bottom="0.25" header="0.5" footer="0.5"/>
  <pageSetup paperSize="5" scale="92" orientation="landscape" r:id="rId1"/>
  <headerFooter alignWithMargins="0">
    <oddFooter>&amp;L
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4754" r:id="rId4" name="Drop Down 2">
              <controlPr defaultSize="0" autoLine="0" autoPict="0">
                <anchor moveWithCells="1">
                  <from>
                    <xdr:col>8</xdr:col>
                    <xdr:colOff>937260</xdr:colOff>
                    <xdr:row>4</xdr:row>
                    <xdr:rowOff>7620</xdr:rowOff>
                  </from>
                  <to>
                    <xdr:col>10</xdr:col>
                    <xdr:colOff>220980</xdr:colOff>
                    <xdr:row>5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BD734C-B9FC-440D-83FA-7B3934E6CDEC}">
  <sheetPr>
    <pageSetUpPr fitToPage="1"/>
  </sheetPr>
  <dimension ref="A1:BA37"/>
  <sheetViews>
    <sheetView zoomScale="86" zoomScaleNormal="86" workbookViewId="0">
      <selection activeCell="C36" sqref="C36:G36"/>
    </sheetView>
  </sheetViews>
  <sheetFormatPr defaultRowHeight="13.2" x14ac:dyDescent="0.25"/>
  <cols>
    <col min="1" max="1" width="14.5546875" customWidth="1"/>
    <col min="2" max="2" width="25.6640625" customWidth="1"/>
    <col min="3" max="3" width="4.33203125" customWidth="1"/>
    <col min="4" max="4" width="8.6640625" customWidth="1"/>
    <col min="5" max="5" width="3.6640625" customWidth="1"/>
    <col min="6" max="10" width="14.109375" customWidth="1"/>
    <col min="11" max="11" width="16.109375" bestFit="1" customWidth="1"/>
    <col min="12" max="12" width="19.5546875" customWidth="1"/>
    <col min="13" max="14" width="3.6640625" customWidth="1"/>
    <col min="15" max="15" width="16.88671875" customWidth="1"/>
    <col min="16" max="16" width="6.6640625" hidden="1" customWidth="1"/>
    <col min="49" max="49" width="15.6640625" bestFit="1" customWidth="1"/>
    <col min="50" max="50" width="14.88671875" bestFit="1" customWidth="1"/>
    <col min="51" max="51" width="8.88671875" customWidth="1"/>
    <col min="52" max="52" width="17.109375" bestFit="1" customWidth="1"/>
  </cols>
  <sheetData>
    <row r="1" spans="1:53" ht="15.6" x14ac:dyDescent="0.3">
      <c r="A1" s="1"/>
      <c r="B1" s="2"/>
      <c r="F1" s="2"/>
      <c r="G1" s="75" t="s">
        <v>0</v>
      </c>
      <c r="H1" s="75"/>
      <c r="I1" s="75"/>
      <c r="L1" s="4" t="s">
        <v>15</v>
      </c>
      <c r="M1" s="4"/>
      <c r="N1" s="4"/>
      <c r="O1" s="2"/>
      <c r="P1" s="40" t="s">
        <v>21</v>
      </c>
      <c r="AW1" s="45" t="s">
        <v>40</v>
      </c>
      <c r="AX1" s="45" t="s">
        <v>41</v>
      </c>
      <c r="AY1" s="74" t="s">
        <v>43</v>
      </c>
      <c r="AZ1" s="74"/>
      <c r="BA1" s="45" t="s">
        <v>59</v>
      </c>
    </row>
    <row r="2" spans="1:53" ht="15.6" x14ac:dyDescent="0.3">
      <c r="A2" s="2"/>
      <c r="B2" s="2"/>
      <c r="F2" s="2"/>
      <c r="G2" s="74" t="s">
        <v>1</v>
      </c>
      <c r="H2" s="74"/>
      <c r="I2" s="74"/>
      <c r="L2" s="32"/>
      <c r="M2" s="5"/>
      <c r="O2" s="3" t="s">
        <v>111</v>
      </c>
      <c r="P2" s="38" t="s">
        <v>20</v>
      </c>
      <c r="AW2" s="45" t="s">
        <v>14</v>
      </c>
      <c r="AX2" s="49">
        <f>EOMONTH(G5,-1)+1</f>
        <v>45839</v>
      </c>
      <c r="AY2" s="53" t="s">
        <v>47</v>
      </c>
      <c r="AZ2" s="45" t="s">
        <v>44</v>
      </c>
      <c r="BA2">
        <f>WEEKNUM(G5,12)-WEEKNUM(DATE(YEAR(G5),MONTH(G5),1),12)+1</f>
        <v>5</v>
      </c>
    </row>
    <row r="3" spans="1:53" ht="15.6" x14ac:dyDescent="0.3">
      <c r="A3" s="2"/>
      <c r="B3" s="2"/>
      <c r="F3" s="3" t="s">
        <v>6</v>
      </c>
      <c r="G3" s="33"/>
      <c r="H3" s="33"/>
      <c r="I3" s="34"/>
      <c r="J3" s="2"/>
      <c r="L3" s="2"/>
      <c r="M3" s="2"/>
      <c r="O3" s="2"/>
      <c r="P3" s="39" t="s">
        <v>22</v>
      </c>
      <c r="AW3" s="45" t="s">
        <v>35</v>
      </c>
      <c r="AY3" s="45" t="s">
        <v>62</v>
      </c>
      <c r="AZ3" s="45" t="s">
        <v>45</v>
      </c>
    </row>
    <row r="4" spans="1:53" ht="15" x14ac:dyDescent="0.25">
      <c r="A4" s="2"/>
      <c r="B4" s="2"/>
      <c r="F4" s="3" t="s">
        <v>2</v>
      </c>
      <c r="G4" s="35"/>
      <c r="H4" s="3" t="s">
        <v>3</v>
      </c>
      <c r="I4" s="80"/>
      <c r="J4" s="80"/>
      <c r="K4" s="80"/>
      <c r="L4" s="2"/>
      <c r="M4" s="2"/>
      <c r="N4" s="2"/>
      <c r="O4" s="2"/>
      <c r="P4" s="39" t="s">
        <v>21</v>
      </c>
      <c r="AW4" s="45" t="s">
        <v>36</v>
      </c>
      <c r="AY4" s="45" t="s">
        <v>48</v>
      </c>
      <c r="AZ4" s="45" t="s">
        <v>46</v>
      </c>
    </row>
    <row r="5" spans="1:53" ht="15.6" x14ac:dyDescent="0.3">
      <c r="A5" s="2"/>
      <c r="B5" s="2"/>
      <c r="C5" s="76" t="s">
        <v>4</v>
      </c>
      <c r="D5" s="76"/>
      <c r="E5" s="76"/>
      <c r="F5" s="76"/>
      <c r="G5" s="78">
        <v>45869</v>
      </c>
      <c r="H5" s="79"/>
      <c r="I5" s="55" t="s">
        <v>14</v>
      </c>
      <c r="J5" s="51">
        <v>7</v>
      </c>
      <c r="K5" s="50"/>
      <c r="L5" s="2"/>
      <c r="M5" s="2"/>
      <c r="N5" s="2"/>
      <c r="O5" s="2"/>
      <c r="R5" s="45"/>
      <c r="AW5" s="45" t="s">
        <v>37</v>
      </c>
    </row>
    <row r="6" spans="1:53" ht="18" customHeight="1" x14ac:dyDescent="0.25">
      <c r="A6" s="74" t="s">
        <v>5</v>
      </c>
      <c r="B6" s="74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AW6" s="45" t="s">
        <v>38</v>
      </c>
    </row>
    <row r="7" spans="1:53" ht="13.8" x14ac:dyDescent="0.25">
      <c r="A7" s="6"/>
      <c r="B7" s="6"/>
      <c r="C7" s="6"/>
      <c r="D7" s="52"/>
      <c r="E7" s="41" t="s">
        <v>22</v>
      </c>
      <c r="F7" s="7" t="s">
        <v>14</v>
      </c>
      <c r="G7" s="8" t="s">
        <v>14</v>
      </c>
      <c r="H7" s="8" t="s">
        <v>14</v>
      </c>
      <c r="I7" s="8" t="s">
        <v>14</v>
      </c>
      <c r="J7" s="9" t="s">
        <v>14</v>
      </c>
      <c r="K7" s="6" t="s">
        <v>16</v>
      </c>
      <c r="L7" s="10" t="s">
        <v>49</v>
      </c>
      <c r="M7" s="43" t="s">
        <v>19</v>
      </c>
      <c r="N7" s="60"/>
      <c r="O7" s="52"/>
      <c r="AW7" s="45" t="s">
        <v>39</v>
      </c>
    </row>
    <row r="8" spans="1:53" ht="14.4" thickBot="1" x14ac:dyDescent="0.3">
      <c r="A8" s="11" t="s">
        <v>7</v>
      </c>
      <c r="B8" s="12" t="s">
        <v>10</v>
      </c>
      <c r="C8" s="12" t="s">
        <v>8</v>
      </c>
      <c r="D8" s="12" t="s">
        <v>42</v>
      </c>
      <c r="E8" s="42" t="s">
        <v>21</v>
      </c>
      <c r="F8" s="46">
        <f>IF(WEEKDAY(AX2)&gt;J5-1,AX2+7-(WEEKDAY(AX2)-(J5-1)),IF(WEEKDAY(AX2)&lt;J5-1,AX2 + (J5-1) - WEEKDAY(AX2),AX2))</f>
        <v>45842</v>
      </c>
      <c r="G8" s="47">
        <f>F8+7</f>
        <v>45849</v>
      </c>
      <c r="H8" s="47">
        <f>G8+7</f>
        <v>45856</v>
      </c>
      <c r="I8" s="47">
        <f>H8+7</f>
        <v>45863</v>
      </c>
      <c r="J8" s="48" t="str">
        <f>IF(MONTH(I8+7)=MONTH(G5),I8+7,"")</f>
        <v/>
      </c>
      <c r="K8" s="12" t="s">
        <v>11</v>
      </c>
      <c r="L8" s="13" t="s">
        <v>17</v>
      </c>
      <c r="M8" s="44" t="s">
        <v>79</v>
      </c>
      <c r="N8" s="64" t="s">
        <v>9</v>
      </c>
      <c r="O8" s="59"/>
      <c r="AW8" s="45" t="s">
        <v>33</v>
      </c>
    </row>
    <row r="9" spans="1:53" ht="14.4" thickTop="1" x14ac:dyDescent="0.25">
      <c r="A9" s="14"/>
      <c r="B9" s="15"/>
      <c r="C9" s="16"/>
      <c r="D9" s="16"/>
      <c r="E9" s="36" t="s">
        <v>21</v>
      </c>
      <c r="F9" s="37"/>
      <c r="G9" s="37"/>
      <c r="H9" s="37"/>
      <c r="I9" s="37"/>
      <c r="J9" s="37"/>
      <c r="K9" s="17">
        <f t="shared" ref="K9:K32" si="0">SUM(F9:J9)</f>
        <v>0</v>
      </c>
      <c r="L9" s="17">
        <f>IF(D10="70+",0,K9)</f>
        <v>0</v>
      </c>
      <c r="M9" s="61">
        <f>COUNTIF(F9:J9,"&gt;0")</f>
        <v>0</v>
      </c>
      <c r="N9" s="66"/>
      <c r="O9" s="67"/>
      <c r="AW9" s="45" t="s">
        <v>34</v>
      </c>
    </row>
    <row r="10" spans="1:53" ht="13.8" x14ac:dyDescent="0.25">
      <c r="A10" s="29"/>
      <c r="B10" s="30"/>
      <c r="C10" s="31"/>
      <c r="D10" s="31"/>
      <c r="E10" s="36"/>
      <c r="F10" s="17">
        <f>IF(OR($E9="M",$E9="W"),IF($D10="u60",F9*0.035*IF(OR(AND(F9&lt;100, $E9="W"), AND(F9&lt;400,$E9="M")),0,1),IF($D10="60-69",F9*0.025*IF(OR(AND(F9&lt;100, $E9="W"), AND(F9&lt;400,$E9="M")),0,1),IF($D10="70+",F9*0*IF(OR(AND(F9&lt;100, $E9="W"), AND(F9&lt;400,$E9="M")),0,1),F9*0.035*IF(OR(AND(F9&lt;100, $E9="W"), AND(F9&lt;400,$E9="M")),0,1)))),0)</f>
        <v>0</v>
      </c>
      <c r="G10" s="17">
        <f>IF(OR($E9="M",$E9="W"),IF($D10="u60",G9*0.035*IF(OR(AND(G9&lt;100, $E9="W"), AND(G9&lt;400,$E9="M")),0,1),IF($D10="60-69",G9*0.025*IF(OR(AND(G9&lt;100, $E9="W"), AND(G9&lt;400,$E9="M")),0,1),IF($D10="70+",G9*0*IF(OR(AND(G9&lt;100, $E9="W"), AND(G9&lt;400,$E9="M")),0,1),G9*0.035*IF(OR(AND(G9&lt;100, $E9="W"), AND(G9&lt;400,$E9="M")),0,1)))),0)</f>
        <v>0</v>
      </c>
      <c r="H10" s="17">
        <f>IF(OR($E9="M",$E9="W"),IF($D10="u60",H9*0.035*IF(OR(AND(H9&lt;100, $E9="W"), AND(H9&lt;400,$E9="M")),0,1),IF($D10="60-69",H9*0.025*IF(OR(AND(H9&lt;100, $E9="W"), AND(H9&lt;400,$E9="M")),0,1),IF($D10="70+",H9*0*IF(OR(AND(H9&lt;100, $E9="W"), AND(H9&lt;400,$E9="M")),0,1),H9*0.035*IF(OR(AND(H9&lt;100, $E9="W"), AND(H9&lt;400,$E9="M")),0,1)))),0)</f>
        <v>0</v>
      </c>
      <c r="I10" s="17">
        <f>IF(OR($E9="M",$E9="W"),IF($D10="u60",I9*0.035*IF(OR(AND(I9&lt;100, $E9="W"), AND(I9&lt;400,$E9="M")),0,1),IF($D10="60-69",I9*0.025*IF(OR(AND(I9&lt;100, $E9="W"), AND(I9&lt;400,$E9="M")),0,1),IF($D10="70+",I9*0*IF(OR(AND(I9&lt;100, $E9="W"), AND(I9&lt;400,$E9="M")),0,1),I9*0.035*IF(OR(AND(I9&lt;100, $E9="W"), AND(I9&lt;400,$E9="M")),0,1)))),0)</f>
        <v>0</v>
      </c>
      <c r="J10" s="17">
        <f>IF(OR($E9="M",$E9="W"),IF($D10="u60",J9*0.035*IF(OR(AND(J9&lt;100, $E9="W"), AND(J9&lt;400,$E9="M")),0,1),IF($D10="60-69",J9*0.025*IF(OR(AND(J9&lt;100, $E9="W"), AND(J9&lt;400,$E9="M")),0,1),IF($D10="70+",J9*0*IF(OR(AND(J9&lt;100, $E9="W"), AND(J9&lt;400,$E9="M")),0,1),J9*0.035*IF(OR(AND(J9&lt;100, $E9="W"), AND(J9&lt;400,$E9="M")),0,1)))),0)</f>
        <v>0</v>
      </c>
      <c r="K10" s="17">
        <f t="shared" si="0"/>
        <v>0</v>
      </c>
      <c r="L10" s="17"/>
      <c r="M10" s="62"/>
      <c r="N10" s="68"/>
      <c r="O10" s="69"/>
      <c r="T10" s="45"/>
    </row>
    <row r="11" spans="1:53" ht="14.4" thickBot="1" x14ac:dyDescent="0.3">
      <c r="A11" s="18"/>
      <c r="B11" s="19"/>
      <c r="C11" s="20"/>
      <c r="D11" s="20"/>
      <c r="E11" s="36"/>
      <c r="F11" s="21">
        <f>IF(OR($E9="M",$E9="W"),IF($D10="u60",F9*IF(OR(AND(F9&lt;100, $E9="W"), AND(F9&lt;400,$E9="M")),0.07,0.035),IF($D10="60-69",F9*0.025*IF(OR(AND(F9&lt;100, $E9="W"), AND(F9&lt;400,$E9="M")),1,0),IF($D10="70+",F9*0,F9*IF(OR(AND(F9&lt;100, $E9="W"), AND(F9&lt;400,$E9="M")),0.07,0.035)))),0)</f>
        <v>0</v>
      </c>
      <c r="G11" s="21">
        <f>IF(OR($E9="M",$E9="W"),IF($D10="u60",G9*IF(OR(AND(G9&lt;100, $E9="W"), AND(G9&lt;400,$E9="M")),0.07,0.035),IF($D10="60-69",G9*0.025*IF(OR(AND(G9&lt;100, $E9="W"), AND(G9&lt;400,$E9="M")),1,0),IF($D10="70+",G9*0,G9*IF(OR(AND(G9&lt;100, $E9="W"), AND(G9&lt;400,$E9="M")),0.07,0.035)))),0)</f>
        <v>0</v>
      </c>
      <c r="H11" s="21">
        <f>IF(OR($E9="M",$E9="W"),IF($D10="u60",H9*IF(OR(AND(H9&lt;100, $E9="W"), AND(H9&lt;400,$E9="M")),0.07,0.035),IF($D10="60-69",H9*0.025*IF(OR(AND(H9&lt;100, $E9="W"), AND(H9&lt;400,$E9="M")),1,0),IF($D10="70+",H9*0,H9*IF(OR(AND(H9&lt;100, $E9="W"), AND(H9&lt;400,$E9="M")),0.07,0.035)))),0)</f>
        <v>0</v>
      </c>
      <c r="I11" s="21">
        <f>IF(OR($E9="M",$E9="W"),IF($D10="u60",I9*IF(OR(AND(I9&lt;100, $E9="W"), AND(I9&lt;400,$E9="M")),0.07,0.035),IF($D10="60-69",I9*0.025*IF(OR(AND(I9&lt;100, $E9="W"), AND(I9&lt;400,$E9="M")),1,0),IF($D10="70+",I9*0,I9*IF(OR(AND(I9&lt;100, $E9="W"), AND(I9&lt;400,$E9="M")),0.07,0.035)))),0)</f>
        <v>0</v>
      </c>
      <c r="J11" s="21">
        <f>IF(OR($E9="M",$E9="W"),IF($D10="u60",J9*IF(OR(AND(J9&lt;100, $E9="W"), AND(J9&lt;400,$E9="M")),0.07,0.035),IF($D10="60-69",J9*0.025*IF(OR(AND(J9&lt;100, $E9="W"), AND(J9&lt;400,$E9="M")),1,0),IF($D10="70+",J9*0,J9*IF(OR(AND(J9&lt;100, $E9="W"), AND(J9&lt;400,$E9="M")),0.07,0.035)))),0)</f>
        <v>0</v>
      </c>
      <c r="K11" s="21">
        <f t="shared" si="0"/>
        <v>0</v>
      </c>
      <c r="L11" s="21">
        <f>SUM(K10:K11)</f>
        <v>0</v>
      </c>
      <c r="M11" s="63"/>
      <c r="N11" s="70"/>
      <c r="O11" s="71"/>
    </row>
    <row r="12" spans="1:53" ht="14.4" thickTop="1" x14ac:dyDescent="0.25">
      <c r="A12" s="14"/>
      <c r="B12" s="15"/>
      <c r="C12" s="16"/>
      <c r="D12" s="16"/>
      <c r="E12" s="36" t="s">
        <v>21</v>
      </c>
      <c r="F12" s="37"/>
      <c r="G12" s="37"/>
      <c r="H12" s="37"/>
      <c r="I12" s="37"/>
      <c r="J12" s="37"/>
      <c r="K12" s="17">
        <f t="shared" si="0"/>
        <v>0</v>
      </c>
      <c r="L12" s="17">
        <f>IF(D13="70+",0,K12)</f>
        <v>0</v>
      </c>
      <c r="M12" s="61">
        <f>COUNTIF(F12:J12,"&gt;0")</f>
        <v>0</v>
      </c>
      <c r="N12" s="66"/>
      <c r="O12" s="67"/>
    </row>
    <row r="13" spans="1:53" ht="13.8" x14ac:dyDescent="0.25">
      <c r="A13" s="29"/>
      <c r="B13" s="30"/>
      <c r="C13" s="31"/>
      <c r="D13" s="31"/>
      <c r="E13" s="36"/>
      <c r="F13" s="17">
        <f>IF(OR($E12="M",$E12="W"),IF($D13="u60",F12*0.035*IF(OR(AND(F12&lt;100, $E12="W"), AND(F12&lt;400,$E12="M")),0,1),IF($D13="60-69",F12*0.025*IF(OR(AND(F12&lt;100, $E12="W"), AND(F12&lt;400,$E12="M")),0,1),IF($D13="70+",F12*0*IF(OR(AND(F12&lt;100, $E12="W"), AND(F12&lt;400,$E12="M")),0,1),F12*0.035*IF(OR(AND(F12&lt;100, $E12="W"), AND(F12&lt;400,$E12="M")),0,1)))),0)</f>
        <v>0</v>
      </c>
      <c r="G13" s="17">
        <f>IF(OR($E12="M",$E12="W"),IF($D13="u60",G12*0.035*IF(OR(AND(G12&lt;100, $E12="W"), AND(G12&lt;400,$E12="M")),0,1),IF($D13="60-69",G12*0.025*IF(OR(AND(G12&lt;100, $E12="W"), AND(G12&lt;400,$E12="M")),0,1),IF($D13="70+",G12*0*IF(OR(AND(G12&lt;100, $E12="W"), AND(G12&lt;400,$E12="M")),0,1),G12*0.035*IF(OR(AND(G12&lt;100, $E12="W"), AND(G12&lt;400,$E12="M")),0,1)))),0)</f>
        <v>0</v>
      </c>
      <c r="H13" s="17">
        <f>IF(OR($E12="M",$E12="W"),IF($D13="u60",H12*0.035*IF(OR(AND(H12&lt;100, $E12="W"), AND(H12&lt;400,$E12="M")),0,1),IF($D13="60-69",H12*0.025*IF(OR(AND(H12&lt;100, $E12="W"), AND(H12&lt;400,$E12="M")),0,1),IF($D13="70+",H12*0*IF(OR(AND(H12&lt;100, $E12="W"), AND(H12&lt;400,$E12="M")),0,1),H12*0.035*IF(OR(AND(H12&lt;100, $E12="W"), AND(H12&lt;400,$E12="M")),0,1)))),0)</f>
        <v>0</v>
      </c>
      <c r="I13" s="17">
        <f>IF(OR($E12="M",$E12="W"),IF($D13="u60",I12*0.035*IF(OR(AND(I12&lt;100, $E12="W"), AND(I12&lt;400,$E12="M")),0,1),IF($D13="60-69",I12*0.025*IF(OR(AND(I12&lt;100, $E12="W"), AND(I12&lt;400,$E12="M")),0,1),IF($D13="70+",I12*0*IF(OR(AND(I12&lt;100, $E12="W"), AND(I12&lt;400,$E12="M")),0,1),I12*0.035*IF(OR(AND(I12&lt;100, $E12="W"), AND(I12&lt;400,$E12="M")),0,1)))),0)</f>
        <v>0</v>
      </c>
      <c r="J13" s="17">
        <f>IF(OR($E12="M",$E12="W"),IF($D13="u60",J12*0.035*IF(OR(AND(J12&lt;100, $E12="W"), AND(J12&lt;400,$E12="M")),0,1),IF($D13="60-69",J12*0.025*IF(OR(AND(J12&lt;100, $E12="W"), AND(J12&lt;400,$E12="M")),0,1),IF($D13="70+",J12*0*IF(OR(AND(J12&lt;100, $E12="W"), AND(J12&lt;400,$E12="M")),0,1),J12*0.035*IF(OR(AND(J12&lt;100, $E12="W"), AND(J12&lt;400,$E12="M")),0,1)))),0)</f>
        <v>0</v>
      </c>
      <c r="K13" s="17">
        <f t="shared" si="0"/>
        <v>0</v>
      </c>
      <c r="L13" s="17"/>
      <c r="M13" s="62"/>
      <c r="N13" s="68"/>
      <c r="O13" s="69"/>
    </row>
    <row r="14" spans="1:53" ht="14.4" thickBot="1" x14ac:dyDescent="0.3">
      <c r="A14" s="18"/>
      <c r="B14" s="19"/>
      <c r="C14" s="20"/>
      <c r="D14" s="20"/>
      <c r="E14" s="36"/>
      <c r="F14" s="21">
        <f>IF(OR($E12="M",$E12="W"),IF($D13="u60",F12*IF(OR(AND(F12&lt;100, $E12="W"), AND(F12&lt;400,$E12="M")),0.07,0.035),IF($D13="60-69",F12*0.025*IF(OR(AND(F12&lt;100, $E12="W"), AND(F12&lt;400,$E12="M")),1,0),IF($D13="70+",F12*0,F12*IF(OR(AND(F12&lt;100, $E12="W"), AND(F12&lt;400,$E12="M")),0.07,0.035)))),0)</f>
        <v>0</v>
      </c>
      <c r="G14" s="21">
        <f>IF(OR($E12="M",$E12="W"),IF($D13="u60",G12*IF(OR(AND(G12&lt;100, $E12="W"), AND(G12&lt;400,$E12="M")),0.07,0.035),IF($D13="60-69",G12*0.025*IF(OR(AND(G12&lt;100, $E12="W"), AND(G12&lt;400,$E12="M")),1,0),IF($D13="70+",G12*0,G12*IF(OR(AND(G12&lt;100, $E12="W"), AND(G12&lt;400,$E12="M")),0.07,0.035)))),0)</f>
        <v>0</v>
      </c>
      <c r="H14" s="21">
        <f>IF(OR($E12="M",$E12="W"),IF($D13="u60",H12*IF(OR(AND(H12&lt;100, $E12="W"), AND(H12&lt;400,$E12="M")),0.07,0.035),IF($D13="60-69",H12*0.025*IF(OR(AND(H12&lt;100, $E12="W"), AND(H12&lt;400,$E12="M")),1,0),IF($D13="70+",H12*0,H12*IF(OR(AND(H12&lt;100, $E12="W"), AND(H12&lt;400,$E12="M")),0.07,0.035)))),0)</f>
        <v>0</v>
      </c>
      <c r="I14" s="21">
        <f>IF(OR($E12="M",$E12="W"),IF($D13="u60",I12*IF(OR(AND(I12&lt;100, $E12="W"), AND(I12&lt;400,$E12="M")),0.07,0.035),IF($D13="60-69",I12*0.025*IF(OR(AND(I12&lt;100, $E12="W"), AND(I12&lt;400,$E12="M")),1,0),IF($D13="70+",I12*0,I12*IF(OR(AND(I12&lt;100, $E12="W"), AND(I12&lt;400,$E12="M")),0.07,0.035)))),0)</f>
        <v>0</v>
      </c>
      <c r="J14" s="21">
        <f>IF(OR($E12="M",$E12="W"),IF($D13="u60",J12*IF(OR(AND(J12&lt;100, $E12="W"), AND(J12&lt;400,$E12="M")),0.07,0.035),IF($D13="60-69",J12*0.025*IF(OR(AND(J12&lt;100, $E12="W"), AND(J12&lt;400,$E12="M")),1,0),IF($D13="70+",J12*0,J12*IF(OR(AND(J12&lt;100, $E12="W"), AND(J12&lt;400,$E12="M")),0.07,0.035)))),0)</f>
        <v>0</v>
      </c>
      <c r="K14" s="21">
        <f t="shared" si="0"/>
        <v>0</v>
      </c>
      <c r="L14" s="21">
        <f>SUM(K13:K14)</f>
        <v>0</v>
      </c>
      <c r="M14" s="63"/>
      <c r="N14" s="70"/>
      <c r="O14" s="71"/>
    </row>
    <row r="15" spans="1:53" ht="14.4" thickTop="1" x14ac:dyDescent="0.25">
      <c r="A15" s="14"/>
      <c r="B15" s="15"/>
      <c r="C15" s="16"/>
      <c r="D15" s="16"/>
      <c r="E15" s="36" t="s">
        <v>21</v>
      </c>
      <c r="F15" s="37"/>
      <c r="G15" s="37"/>
      <c r="H15" s="37"/>
      <c r="I15" s="37"/>
      <c r="J15" s="37"/>
      <c r="K15" s="17">
        <f t="shared" si="0"/>
        <v>0</v>
      </c>
      <c r="L15" s="17">
        <f>IF(D16="70+",0,K15)</f>
        <v>0</v>
      </c>
      <c r="M15" s="61">
        <f>COUNTIF(F15:J15,"&gt;0")</f>
        <v>0</v>
      </c>
      <c r="N15" s="66"/>
      <c r="O15" s="67"/>
    </row>
    <row r="16" spans="1:53" ht="13.8" x14ac:dyDescent="0.25">
      <c r="A16" s="29"/>
      <c r="B16" s="30"/>
      <c r="C16" s="31"/>
      <c r="D16" s="31"/>
      <c r="E16" s="36"/>
      <c r="F16" s="17">
        <f>IF(OR($E15="M",$E15="W"),IF($D16="u60",F15*0.035*IF(OR(AND(F15&lt;100, $E15="W"), AND(F15&lt;400,$E15="M")),0,1),IF($D16="60-69",F15*0.025*IF(OR(AND(F15&lt;100, $E15="W"), AND(F15&lt;400,$E15="M")),0,1),IF($D16="70+",F15*0*IF(OR(AND(F15&lt;100, $E15="W"), AND(F15&lt;400,$E15="M")),0,1),F15*0.035*IF(OR(AND(F15&lt;100, $E15="W"), AND(F15&lt;400,$E15="M")),0,1)))),0)</f>
        <v>0</v>
      </c>
      <c r="G16" s="17">
        <f>IF(OR($E15="M",$E15="W"),IF($D16="u60",G15*0.035*IF(OR(AND(G15&lt;100, $E15="W"), AND(G15&lt;400,$E15="M")),0,1),IF($D16="60-69",G15*0.025*IF(OR(AND(G15&lt;100, $E15="W"), AND(G15&lt;400,$E15="M")),0,1),IF($D16="70+",G15*0*IF(OR(AND(G15&lt;100, $E15="W"), AND(G15&lt;400,$E15="M")),0,1),G15*0.035*IF(OR(AND(G15&lt;100, $E15="W"), AND(G15&lt;400,$E15="M")),0,1)))),0)</f>
        <v>0</v>
      </c>
      <c r="H16" s="17">
        <f>IF(OR($E15="M",$E15="W"),IF($D16="u60",H15*0.035*IF(OR(AND(H15&lt;100, $E15="W"), AND(H15&lt;400,$E15="M")),0,1),IF($D16="60-69",H15*0.025*IF(OR(AND(H15&lt;100, $E15="W"), AND(H15&lt;400,$E15="M")),0,1),IF($D16="70+",H15*0*IF(OR(AND(H15&lt;100, $E15="W"), AND(H15&lt;400,$E15="M")),0,1),H15*0.035*IF(OR(AND(H15&lt;100, $E15="W"), AND(H15&lt;400,$E15="M")),0,1)))),0)</f>
        <v>0</v>
      </c>
      <c r="I16" s="17">
        <f>IF(OR($E15="M",$E15="W"),IF($D16="u60",I15*0.035*IF(OR(AND(I15&lt;100, $E15="W"), AND(I15&lt;400,$E15="M")),0,1),IF($D16="60-69",I15*0.025*IF(OR(AND(I15&lt;100, $E15="W"), AND(I15&lt;400,$E15="M")),0,1),IF($D16="70+",I15*0*IF(OR(AND(I15&lt;100, $E15="W"), AND(I15&lt;400,$E15="M")),0,1),I15*0.035*IF(OR(AND(I15&lt;100, $E15="W"), AND(I15&lt;400,$E15="M")),0,1)))),0)</f>
        <v>0</v>
      </c>
      <c r="J16" s="17">
        <f>IF(OR($E15="M",$E15="W"),IF($D16="u60",J15*0.035*IF(OR(AND(J15&lt;100, $E15="W"), AND(J15&lt;400,$E15="M")),0,1),IF($D16="60-69",J15*0.025*IF(OR(AND(J15&lt;100, $E15="W"), AND(J15&lt;400,$E15="M")),0,1),IF($D16="70+",J15*0*IF(OR(AND(J15&lt;100, $E15="W"), AND(J15&lt;400,$E15="M")),0,1),J15*0.035*IF(OR(AND(J15&lt;100, $E15="W"), AND(J15&lt;400,$E15="M")),0,1)))),0)</f>
        <v>0</v>
      </c>
      <c r="K16" s="17">
        <f t="shared" si="0"/>
        <v>0</v>
      </c>
      <c r="L16" s="17"/>
      <c r="M16" s="62"/>
      <c r="N16" s="68"/>
      <c r="O16" s="69"/>
    </row>
    <row r="17" spans="1:15" ht="14.4" thickBot="1" x14ac:dyDescent="0.3">
      <c r="A17" s="18"/>
      <c r="B17" s="19"/>
      <c r="C17" s="20"/>
      <c r="D17" s="20"/>
      <c r="E17" s="36"/>
      <c r="F17" s="21">
        <f>IF(OR($E15="M",$E15="W"),IF($D16="u60",F15*IF(OR(AND(F15&lt;100, $E15="W"), AND(F15&lt;400,$E15="M")),0.07,0.035),IF($D16="60-69",F15*0.025*IF(OR(AND(F15&lt;100, $E15="W"), AND(F15&lt;400,$E15="M")),1,0),IF($D16="70+",F15*0,F15*IF(OR(AND(F15&lt;100, $E15="W"), AND(F15&lt;400,$E15="M")),0.07,0.035)))),0)</f>
        <v>0</v>
      </c>
      <c r="G17" s="21">
        <f>IF(OR($E15="M",$E15="W"),IF($D16="u60",G15*IF(OR(AND(G15&lt;100, $E15="W"), AND(G15&lt;400,$E15="M")),0.07,0.035),IF($D16="60-69",G15*0.025*IF(OR(AND(G15&lt;100, $E15="W"), AND(G15&lt;400,$E15="M")),1,0),IF($D16="70+",G15*0,G15*IF(OR(AND(G15&lt;100, $E15="W"), AND(G15&lt;400,$E15="M")),0.07,0.035)))),0)</f>
        <v>0</v>
      </c>
      <c r="H17" s="21">
        <f>IF(OR($E15="M",$E15="W"),IF($D16="u60",H15*IF(OR(AND(H15&lt;100, $E15="W"), AND(H15&lt;400,$E15="M")),0.07,0.035),IF($D16="60-69",H15*0.025*IF(OR(AND(H15&lt;100, $E15="W"), AND(H15&lt;400,$E15="M")),1,0),IF($D16="70+",H15*0,H15*IF(OR(AND(H15&lt;100, $E15="W"), AND(H15&lt;400,$E15="M")),0.07,0.035)))),0)</f>
        <v>0</v>
      </c>
      <c r="I17" s="21">
        <f>IF(OR($E15="M",$E15="W"),IF($D16="u60",I15*IF(OR(AND(I15&lt;100, $E15="W"), AND(I15&lt;400,$E15="M")),0.07,0.035),IF($D16="60-69",I15*0.025*IF(OR(AND(I15&lt;100, $E15="W"), AND(I15&lt;400,$E15="M")),1,0),IF($D16="70+",I15*0,I15*IF(OR(AND(I15&lt;100, $E15="W"), AND(I15&lt;400,$E15="M")),0.07,0.035)))),0)</f>
        <v>0</v>
      </c>
      <c r="J17" s="21">
        <f>IF(OR($E15="M",$E15="W"),IF($D16="u60",J15*IF(OR(AND(J15&lt;100, $E15="W"), AND(J15&lt;400,$E15="M")),0.07,0.035),IF($D16="60-69",J15*0.025*IF(OR(AND(J15&lt;100, $E15="W"), AND(J15&lt;400,$E15="M")),1,0),IF($D16="70+",J15*0,J15*IF(OR(AND(J15&lt;100, $E15="W"), AND(J15&lt;400,$E15="M")),0.07,0.035)))),0)</f>
        <v>0</v>
      </c>
      <c r="K17" s="21">
        <f t="shared" si="0"/>
        <v>0</v>
      </c>
      <c r="L17" s="21">
        <f>SUM(K16:K17)</f>
        <v>0</v>
      </c>
      <c r="M17" s="63"/>
      <c r="N17" s="70"/>
      <c r="O17" s="71"/>
    </row>
    <row r="18" spans="1:15" ht="14.4" thickTop="1" x14ac:dyDescent="0.25">
      <c r="A18" s="14"/>
      <c r="B18" s="15"/>
      <c r="C18" s="16"/>
      <c r="D18" s="16"/>
      <c r="E18" s="36" t="s">
        <v>21</v>
      </c>
      <c r="F18" s="37"/>
      <c r="G18" s="37"/>
      <c r="H18" s="37"/>
      <c r="I18" s="37"/>
      <c r="J18" s="37"/>
      <c r="K18" s="17">
        <f t="shared" si="0"/>
        <v>0</v>
      </c>
      <c r="L18" s="17">
        <f>IF(D19="70+",0,K18)</f>
        <v>0</v>
      </c>
      <c r="M18" s="61">
        <f>COUNTIF(F18:J18,"&gt;0")</f>
        <v>0</v>
      </c>
      <c r="N18" s="66"/>
      <c r="O18" s="67"/>
    </row>
    <row r="19" spans="1:15" ht="13.8" x14ac:dyDescent="0.25">
      <c r="A19" s="29"/>
      <c r="B19" s="30"/>
      <c r="C19" s="31"/>
      <c r="D19" s="31"/>
      <c r="E19" s="36"/>
      <c r="F19" s="17">
        <f>IF(OR($E18="M",$E18="W"),IF($D19="u60",F18*0.035*IF(OR(AND(F18&lt;100, $E18="W"), AND(F18&lt;400,$E18="M")),0,1),IF($D19="60-69",F18*0.025*IF(OR(AND(F18&lt;100, $E18="W"), AND(F18&lt;400,$E18="M")),0,1),IF($D19="70+",F18*0*IF(OR(AND(F18&lt;100, $E18="W"), AND(F18&lt;400,$E18="M")),0,1),F18*0.035*IF(OR(AND(F18&lt;100, $E18="W"), AND(F18&lt;400,$E18="M")),0,1)))),0)</f>
        <v>0</v>
      </c>
      <c r="G19" s="17">
        <f>IF(OR($E18="M",$E18="W"),IF($D19="u60",G18*0.035*IF(OR(AND(G18&lt;100, $E18="W"), AND(G18&lt;400,$E18="M")),0,1),IF($D19="60-69",G18*0.025*IF(OR(AND(G18&lt;100, $E18="W"), AND(G18&lt;400,$E18="M")),0,1),IF($D19="70+",G18*0*IF(OR(AND(G18&lt;100, $E18="W"), AND(G18&lt;400,$E18="M")),0,1),G18*0.035*IF(OR(AND(G18&lt;100, $E18="W"), AND(G18&lt;400,$E18="M")),0,1)))),0)</f>
        <v>0</v>
      </c>
      <c r="H19" s="17">
        <f>IF(OR($E18="M",$E18="W"),IF($D19="u60",H18*0.035*IF(OR(AND(H18&lt;100, $E18="W"), AND(H18&lt;400,$E18="M")),0,1),IF($D19="60-69",H18*0.025*IF(OR(AND(H18&lt;100, $E18="W"), AND(H18&lt;400,$E18="M")),0,1),IF($D19="70+",H18*0*IF(OR(AND(H18&lt;100, $E18="W"), AND(H18&lt;400,$E18="M")),0,1),H18*0.035*IF(OR(AND(H18&lt;100, $E18="W"), AND(H18&lt;400,$E18="M")),0,1)))),0)</f>
        <v>0</v>
      </c>
      <c r="I19" s="17">
        <f>IF(OR($E18="M",$E18="W"),IF($D19="u60",I18*0.035*IF(OR(AND(I18&lt;100, $E18="W"), AND(I18&lt;400,$E18="M")),0,1),IF($D19="60-69",I18*0.025*IF(OR(AND(I18&lt;100, $E18="W"), AND(I18&lt;400,$E18="M")),0,1),IF($D19="70+",I18*0*IF(OR(AND(I18&lt;100, $E18="W"), AND(I18&lt;400,$E18="M")),0,1),I18*0.035*IF(OR(AND(I18&lt;100, $E18="W"), AND(I18&lt;400,$E18="M")),0,1)))),0)</f>
        <v>0</v>
      </c>
      <c r="J19" s="17">
        <f>IF(OR($E18="M",$E18="W"),IF($D19="u60",J18*0.035*IF(OR(AND(J18&lt;100, $E18="W"), AND(J18&lt;400,$E18="M")),0,1),IF($D19="60-69",J18*0.025*IF(OR(AND(J18&lt;100, $E18="W"), AND(J18&lt;400,$E18="M")),0,1),IF($D19="70+",J18*0*IF(OR(AND(J18&lt;100, $E18="W"), AND(J18&lt;400,$E18="M")),0,1),J18*0.035*IF(OR(AND(J18&lt;100, $E18="W"), AND(J18&lt;400,$E18="M")),0,1)))),0)</f>
        <v>0</v>
      </c>
      <c r="K19" s="17">
        <f t="shared" si="0"/>
        <v>0</v>
      </c>
      <c r="L19" s="17"/>
      <c r="M19" s="62"/>
      <c r="N19" s="68"/>
      <c r="O19" s="69"/>
    </row>
    <row r="20" spans="1:15" ht="14.4" thickBot="1" x14ac:dyDescent="0.3">
      <c r="A20" s="18"/>
      <c r="B20" s="19"/>
      <c r="C20" s="20"/>
      <c r="D20" s="20"/>
      <c r="E20" s="36"/>
      <c r="F20" s="21">
        <f>IF(OR($E18="M",$E18="W"),IF($D19="u60",F18*IF(OR(AND(F18&lt;100, $E18="W"), AND(F18&lt;400,$E18="M")),0.07,0.035),IF($D19="60-69",F18*0.025*IF(OR(AND(F18&lt;100, $E18="W"), AND(F18&lt;400,$E18="M")),1,0),IF($D19="70+",F18*0,F18*IF(OR(AND(F18&lt;100, $E18="W"), AND(F18&lt;400,$E18="M")),0.07,0.035)))),0)</f>
        <v>0</v>
      </c>
      <c r="G20" s="21">
        <f>IF(OR($E18="M",$E18="W"),IF($D19="u60",G18*IF(OR(AND(G18&lt;100, $E18="W"), AND(G18&lt;400,$E18="M")),0.07,0.035),IF($D19="60-69",G18*0.025*IF(OR(AND(G18&lt;100, $E18="W"), AND(G18&lt;400,$E18="M")),1,0),IF($D19="70+",G18*0,G18*IF(OR(AND(G18&lt;100, $E18="W"), AND(G18&lt;400,$E18="M")),0.07,0.035)))),0)</f>
        <v>0</v>
      </c>
      <c r="H20" s="21">
        <f>IF(OR($E18="M",$E18="W"),IF($D19="u60",H18*IF(OR(AND(H18&lt;100, $E18="W"), AND(H18&lt;400,$E18="M")),0.07,0.035),IF($D19="60-69",H18*0.025*IF(OR(AND(H18&lt;100, $E18="W"), AND(H18&lt;400,$E18="M")),1,0),IF($D19="70+",H18*0,H18*IF(OR(AND(H18&lt;100, $E18="W"), AND(H18&lt;400,$E18="M")),0.07,0.035)))),0)</f>
        <v>0</v>
      </c>
      <c r="I20" s="21">
        <f>IF(OR($E18="M",$E18="W"),IF($D19="u60",I18*IF(OR(AND(I18&lt;100, $E18="W"), AND(I18&lt;400,$E18="M")),0.07,0.035),IF($D19="60-69",I18*0.025*IF(OR(AND(I18&lt;100, $E18="W"), AND(I18&lt;400,$E18="M")),1,0),IF($D19="70+",I18*0,I18*IF(OR(AND(I18&lt;100, $E18="W"), AND(I18&lt;400,$E18="M")),0.07,0.035)))),0)</f>
        <v>0</v>
      </c>
      <c r="J20" s="21">
        <f>IF(OR($E18="M",$E18="W"),IF($D19="u60",J18*IF(OR(AND(J18&lt;100, $E18="W"), AND(J18&lt;400,$E18="M")),0.07,0.035),IF($D19="60-69",J18*0.025*IF(OR(AND(J18&lt;100, $E18="W"), AND(J18&lt;400,$E18="M")),1,0),IF($D19="70+",J18*0,J18*IF(OR(AND(J18&lt;100, $E18="W"), AND(J18&lt;400,$E18="M")),0.07,0.035)))),0)</f>
        <v>0</v>
      </c>
      <c r="K20" s="21">
        <f t="shared" si="0"/>
        <v>0</v>
      </c>
      <c r="L20" s="21">
        <f>SUM(K19:K20)</f>
        <v>0</v>
      </c>
      <c r="M20" s="63"/>
      <c r="N20" s="70"/>
      <c r="O20" s="71"/>
    </row>
    <row r="21" spans="1:15" ht="14.4" thickTop="1" x14ac:dyDescent="0.25">
      <c r="A21" s="14"/>
      <c r="B21" s="15"/>
      <c r="C21" s="16"/>
      <c r="D21" s="16"/>
      <c r="E21" s="36" t="s">
        <v>21</v>
      </c>
      <c r="F21" s="37"/>
      <c r="G21" s="37"/>
      <c r="H21" s="37"/>
      <c r="I21" s="37"/>
      <c r="J21" s="37"/>
      <c r="K21" s="17">
        <f t="shared" si="0"/>
        <v>0</v>
      </c>
      <c r="L21" s="17">
        <f>IF(D22="70+",0,K21)</f>
        <v>0</v>
      </c>
      <c r="M21" s="61">
        <f>COUNTIF(F21:J21,"&gt;0")</f>
        <v>0</v>
      </c>
      <c r="N21" s="66"/>
      <c r="O21" s="67"/>
    </row>
    <row r="22" spans="1:15" ht="13.8" x14ac:dyDescent="0.25">
      <c r="A22" s="29"/>
      <c r="B22" s="30"/>
      <c r="C22" s="31"/>
      <c r="D22" s="31"/>
      <c r="E22" s="36"/>
      <c r="F22" s="17">
        <f>IF(OR($E21="M",$E21="W"),IF($D22="u60",F21*0.035*IF(OR(AND(F21&lt;100, $E21="W"), AND(F21&lt;400,$E21="M")),0,1),IF($D22="60-69",F21*0.025*IF(OR(AND(F21&lt;100, $E21="W"), AND(F21&lt;400,$E21="M")),0,1),IF($D22="70+",F21*0*IF(OR(AND(F21&lt;100, $E21="W"), AND(F21&lt;400,$E21="M")),0,1),F21*0.035*IF(OR(AND(F21&lt;100, $E21="W"), AND(F21&lt;400,$E21="M")),0,1)))),0)</f>
        <v>0</v>
      </c>
      <c r="G22" s="17">
        <f>IF(OR($E21="M",$E21="W"),IF($D22="u60",G21*0.035*IF(OR(AND(G21&lt;100, $E21="W"), AND(G21&lt;400,$E21="M")),0,1),IF($D22="60-69",G21*0.025*IF(OR(AND(G21&lt;100, $E21="W"), AND(G21&lt;400,$E21="M")),0,1),IF($D22="70+",G21*0*IF(OR(AND(G21&lt;100, $E21="W"), AND(G21&lt;400,$E21="M")),0,1),G21*0.035*IF(OR(AND(G21&lt;100, $E21="W"), AND(G21&lt;400,$E21="M")),0,1)))),0)</f>
        <v>0</v>
      </c>
      <c r="H22" s="17">
        <f>IF(OR($E21="M",$E21="W"),IF($D22="u60",H21*0.035*IF(OR(AND(H21&lt;100, $E21="W"), AND(H21&lt;400,$E21="M")),0,1),IF($D22="60-69",H21*0.025*IF(OR(AND(H21&lt;100, $E21="W"), AND(H21&lt;400,$E21="M")),0,1),IF($D22="70+",H21*0*IF(OR(AND(H21&lt;100, $E21="W"), AND(H21&lt;400,$E21="M")),0,1),H21*0.035*IF(OR(AND(H21&lt;100, $E21="W"), AND(H21&lt;400,$E21="M")),0,1)))),0)</f>
        <v>0</v>
      </c>
      <c r="I22" s="17">
        <f>IF(OR($E21="M",$E21="W"),IF($D22="u60",I21*0.035*IF(OR(AND(I21&lt;100, $E21="W"), AND(I21&lt;400,$E21="M")),0,1),IF($D22="60-69",I21*0.025*IF(OR(AND(I21&lt;100, $E21="W"), AND(I21&lt;400,$E21="M")),0,1),IF($D22="70+",I21*0*IF(OR(AND(I21&lt;100, $E21="W"), AND(I21&lt;400,$E21="M")),0,1),I21*0.035*IF(OR(AND(I21&lt;100, $E21="W"), AND(I21&lt;400,$E21="M")),0,1)))),0)</f>
        <v>0</v>
      </c>
      <c r="J22" s="17">
        <f>IF(OR($E21="M",$E21="W"),IF($D22="u60",J21*0.035*IF(OR(AND(J21&lt;100, $E21="W"), AND(J21&lt;400,$E21="M")),0,1),IF($D22="60-69",J21*0.025*IF(OR(AND(J21&lt;100, $E21="W"), AND(J21&lt;400,$E21="M")),0,1),IF($D22="70+",J21*0*IF(OR(AND(J21&lt;100, $E21="W"), AND(J21&lt;400,$E21="M")),0,1),J21*0.035*IF(OR(AND(J21&lt;100, $E21="W"), AND(J21&lt;400,$E21="M")),0,1)))),0)</f>
        <v>0</v>
      </c>
      <c r="K22" s="17">
        <f t="shared" si="0"/>
        <v>0</v>
      </c>
      <c r="L22" s="17"/>
      <c r="M22" s="62"/>
      <c r="N22" s="68"/>
      <c r="O22" s="69"/>
    </row>
    <row r="23" spans="1:15" ht="14.4" thickBot="1" x14ac:dyDescent="0.3">
      <c r="A23" s="18"/>
      <c r="B23" s="19"/>
      <c r="C23" s="20"/>
      <c r="D23" s="20"/>
      <c r="E23" s="36"/>
      <c r="F23" s="21">
        <f>IF(OR($E21="M",$E21="W"),IF($D22="u60",F21*IF(OR(AND(F21&lt;100, $E21="W"), AND(F21&lt;400,$E21="M")),0.07,0.035),IF($D22="60-69",F21*0.025*IF(OR(AND(F21&lt;100, $E21="W"), AND(F21&lt;400,$E21="M")),1,0),IF($D22="70+",F21*0,F21*IF(OR(AND(F21&lt;100, $E21="W"), AND(F21&lt;400,$E21="M")),0.07,0.035)))),0)</f>
        <v>0</v>
      </c>
      <c r="G23" s="21">
        <f>IF(OR($E21="M",$E21="W"),IF($D22="u60",G21*IF(OR(AND(G21&lt;100, $E21="W"), AND(G21&lt;400,$E21="M")),0.07,0.035),IF($D22="60-69",G21*0.025*IF(OR(AND(G21&lt;100, $E21="W"), AND(G21&lt;400,$E21="M")),1,0),IF($D22="70+",G21*0,G21*IF(OR(AND(G21&lt;100, $E21="W"), AND(G21&lt;400,$E21="M")),0.07,0.035)))),0)</f>
        <v>0</v>
      </c>
      <c r="H23" s="21">
        <f>IF(OR($E21="M",$E21="W"),IF($D22="u60",H21*IF(OR(AND(H21&lt;100, $E21="W"), AND(H21&lt;400,$E21="M")),0.07,0.035),IF($D22="60-69",H21*0.025*IF(OR(AND(H21&lt;100, $E21="W"), AND(H21&lt;400,$E21="M")),1,0),IF($D22="70+",H21*0,H21*IF(OR(AND(H21&lt;100, $E21="W"), AND(H21&lt;400,$E21="M")),0.07,0.035)))),0)</f>
        <v>0</v>
      </c>
      <c r="I23" s="21">
        <f>IF(OR($E21="M",$E21="W"),IF($D22="u60",I21*IF(OR(AND(I21&lt;100, $E21="W"), AND(I21&lt;400,$E21="M")),0.07,0.035),IF($D22="60-69",I21*0.025*IF(OR(AND(I21&lt;100, $E21="W"), AND(I21&lt;400,$E21="M")),1,0),IF($D22="70+",I21*0,I21*IF(OR(AND(I21&lt;100, $E21="W"), AND(I21&lt;400,$E21="M")),0.07,0.035)))),0)</f>
        <v>0</v>
      </c>
      <c r="J23" s="21">
        <f>IF(OR($E21="M",$E21="W"),IF($D22="u60",J21*IF(OR(AND(J21&lt;100, $E21="W"), AND(J21&lt;400,$E21="M")),0.07,0.035),IF($D22="60-69",J21*0.025*IF(OR(AND(J21&lt;100, $E21="W"), AND(J21&lt;400,$E21="M")),1,0),IF($D22="70+",J21*0,J21*IF(OR(AND(J21&lt;100, $E21="W"), AND(J21&lt;400,$E21="M")),0.07,0.035)))),0)</f>
        <v>0</v>
      </c>
      <c r="K23" s="21">
        <f t="shared" si="0"/>
        <v>0</v>
      </c>
      <c r="L23" s="21">
        <f>SUM(K22:K23)</f>
        <v>0</v>
      </c>
      <c r="M23" s="63"/>
      <c r="N23" s="70"/>
      <c r="O23" s="71"/>
    </row>
    <row r="24" spans="1:15" ht="14.4" thickTop="1" x14ac:dyDescent="0.25">
      <c r="A24" s="14"/>
      <c r="B24" s="15"/>
      <c r="C24" s="16"/>
      <c r="D24" s="16"/>
      <c r="E24" s="36" t="s">
        <v>21</v>
      </c>
      <c r="F24" s="37"/>
      <c r="G24" s="37"/>
      <c r="H24" s="37"/>
      <c r="I24" s="37"/>
      <c r="J24" s="37"/>
      <c r="K24" s="17">
        <f t="shared" si="0"/>
        <v>0</v>
      </c>
      <c r="L24" s="17">
        <f>IF(D25="70+",0,K24)</f>
        <v>0</v>
      </c>
      <c r="M24" s="61">
        <f>COUNTIF(F24:J24,"&gt;0")</f>
        <v>0</v>
      </c>
      <c r="N24" s="66"/>
      <c r="O24" s="67"/>
    </row>
    <row r="25" spans="1:15" ht="13.8" x14ac:dyDescent="0.25">
      <c r="A25" s="29"/>
      <c r="B25" s="30"/>
      <c r="C25" s="31"/>
      <c r="D25" s="31"/>
      <c r="E25" s="36"/>
      <c r="F25" s="17">
        <f>IF(OR($E24="M",$E24="W"),IF($D25="u60",F24*0.035*IF(OR(AND(F24&lt;100, $E24="W"), AND(F24&lt;400,$E24="M")),0,1),IF($D25="60-69",F24*0.025*IF(OR(AND(F24&lt;100, $E24="W"), AND(F24&lt;400,$E24="M")),0,1),IF($D25="70+",F24*0*IF(OR(AND(F24&lt;100, $E24="W"), AND(F24&lt;400,$E24="M")),0,1),F24*0.035*IF(OR(AND(F24&lt;100, $E24="W"), AND(F24&lt;400,$E24="M")),0,1)))),0)</f>
        <v>0</v>
      </c>
      <c r="G25" s="17">
        <f>IF(OR($E24="M",$E24="W"),IF($D25="u60",G24*0.035*IF(OR(AND(G24&lt;100, $E24="W"), AND(G24&lt;400,$E24="M")),0,1),IF($D25="60-69",G24*0.025*IF(OR(AND(G24&lt;100, $E24="W"), AND(G24&lt;400,$E24="M")),0,1),IF($D25="70+",G24*0*IF(OR(AND(G24&lt;100, $E24="W"), AND(G24&lt;400,$E24="M")),0,1),G24*0.035*IF(OR(AND(G24&lt;100, $E24="W"), AND(G24&lt;400,$E24="M")),0,1)))),0)</f>
        <v>0</v>
      </c>
      <c r="H25" s="17">
        <f>IF(OR($E24="M",$E24="W"),IF($D25="u60",H24*0.035*IF(OR(AND(H24&lt;100, $E24="W"), AND(H24&lt;400,$E24="M")),0,1),IF($D25="60-69",H24*0.025*IF(OR(AND(H24&lt;100, $E24="W"), AND(H24&lt;400,$E24="M")),0,1),IF($D25="70+",H24*0*IF(OR(AND(H24&lt;100, $E24="W"), AND(H24&lt;400,$E24="M")),0,1),H24*0.035*IF(OR(AND(H24&lt;100, $E24="W"), AND(H24&lt;400,$E24="M")),0,1)))),0)</f>
        <v>0</v>
      </c>
      <c r="I25" s="17">
        <f>IF(OR($E24="M",$E24="W"),IF($D25="u60",I24*0.035*IF(OR(AND(I24&lt;100, $E24="W"), AND(I24&lt;400,$E24="M")),0,1),IF($D25="60-69",I24*0.025*IF(OR(AND(I24&lt;100, $E24="W"), AND(I24&lt;400,$E24="M")),0,1),IF($D25="70+",I24*0*IF(OR(AND(I24&lt;100, $E24="W"), AND(I24&lt;400,$E24="M")),0,1),I24*0.035*IF(OR(AND(I24&lt;100, $E24="W"), AND(I24&lt;400,$E24="M")),0,1)))),0)</f>
        <v>0</v>
      </c>
      <c r="J25" s="17">
        <f>IF(OR($E24="M",$E24="W"),IF($D25="u60",J24*0.035*IF(OR(AND(J24&lt;100, $E24="W"), AND(J24&lt;400,$E24="M")),0,1),IF($D25="60-69",J24*0.025*IF(OR(AND(J24&lt;100, $E24="W"), AND(J24&lt;400,$E24="M")),0,1),IF($D25="70+",J24*0*IF(OR(AND(J24&lt;100, $E24="W"), AND(J24&lt;400,$E24="M")),0,1),J24*0.035*IF(OR(AND(J24&lt;100, $E24="W"), AND(J24&lt;400,$E24="M")),0,1)))),0)</f>
        <v>0</v>
      </c>
      <c r="K25" s="17">
        <f t="shared" si="0"/>
        <v>0</v>
      </c>
      <c r="L25" s="17"/>
      <c r="M25" s="62"/>
      <c r="N25" s="68"/>
      <c r="O25" s="69"/>
    </row>
    <row r="26" spans="1:15" ht="14.4" thickBot="1" x14ac:dyDescent="0.3">
      <c r="A26" s="18"/>
      <c r="B26" s="19"/>
      <c r="C26" s="20"/>
      <c r="D26" s="20"/>
      <c r="E26" s="36"/>
      <c r="F26" s="21">
        <f>IF(OR($E24="M",$E24="W"),IF($D25="u60",F24*IF(OR(AND(F24&lt;100, $E24="W"), AND(F24&lt;400,$E24="M")),0.07,0.035),IF($D25="60-69",F24*0.025*IF(OR(AND(F24&lt;100, $E24="W"), AND(F24&lt;400,$E24="M")),1,0),IF($D25="70+",F24*0,F24*IF(OR(AND(F24&lt;100, $E24="W"), AND(F24&lt;400,$E24="M")),0.07,0.035)))),0)</f>
        <v>0</v>
      </c>
      <c r="G26" s="21">
        <f>IF(OR($E24="M",$E24="W"),IF($D25="u60",G24*IF(OR(AND(G24&lt;100, $E24="W"), AND(G24&lt;400,$E24="M")),0.07,0.035),IF($D25="60-69",G24*0.025*IF(OR(AND(G24&lt;100, $E24="W"), AND(G24&lt;400,$E24="M")),1,0),IF($D25="70+",G24*0,G24*IF(OR(AND(G24&lt;100, $E24="W"), AND(G24&lt;400,$E24="M")),0.07,0.035)))),0)</f>
        <v>0</v>
      </c>
      <c r="H26" s="21">
        <f>IF(OR($E24="M",$E24="W"),IF($D25="u60",H24*IF(OR(AND(H24&lt;100, $E24="W"), AND(H24&lt;400,$E24="M")),0.07,0.035),IF($D25="60-69",H24*0.025*IF(OR(AND(H24&lt;100, $E24="W"), AND(H24&lt;400,$E24="M")),1,0),IF($D25="70+",H24*0,H24*IF(OR(AND(H24&lt;100, $E24="W"), AND(H24&lt;400,$E24="M")),0.07,0.035)))),0)</f>
        <v>0</v>
      </c>
      <c r="I26" s="21">
        <f>IF(OR($E24="M",$E24="W"),IF($D25="u60",I24*IF(OR(AND(I24&lt;100, $E24="W"), AND(I24&lt;400,$E24="M")),0.07,0.035),IF($D25="60-69",I24*0.025*IF(OR(AND(I24&lt;100, $E24="W"), AND(I24&lt;400,$E24="M")),1,0),IF($D25="70+",I24*0,I24*IF(OR(AND(I24&lt;100, $E24="W"), AND(I24&lt;400,$E24="M")),0.07,0.035)))),0)</f>
        <v>0</v>
      </c>
      <c r="J26" s="21">
        <f>IF(OR($E24="M",$E24="W"),IF($D25="u60",J24*IF(OR(AND(J24&lt;100, $E24="W"), AND(J24&lt;400,$E24="M")),0.07,0.035),IF($D25="60-69",J24*0.025*IF(OR(AND(J24&lt;100, $E24="W"), AND(J24&lt;400,$E24="M")),1,0),IF($D25="70+",J24*0,J24*IF(OR(AND(J24&lt;100, $E24="W"), AND(J24&lt;400,$E24="M")),0.07,0.035)))),0)</f>
        <v>0</v>
      </c>
      <c r="K26" s="21">
        <f t="shared" si="0"/>
        <v>0</v>
      </c>
      <c r="L26" s="21">
        <f>SUM(K25:K26)</f>
        <v>0</v>
      </c>
      <c r="M26" s="63"/>
      <c r="N26" s="70"/>
      <c r="O26" s="71"/>
    </row>
    <row r="27" spans="1:15" ht="14.4" thickTop="1" x14ac:dyDescent="0.25">
      <c r="A27" s="14"/>
      <c r="B27" s="15"/>
      <c r="C27" s="16"/>
      <c r="D27" s="16"/>
      <c r="E27" s="36" t="s">
        <v>21</v>
      </c>
      <c r="F27" s="37"/>
      <c r="G27" s="37"/>
      <c r="H27" s="37"/>
      <c r="I27" s="37"/>
      <c r="J27" s="37"/>
      <c r="K27" s="17">
        <f t="shared" si="0"/>
        <v>0</v>
      </c>
      <c r="L27" s="17">
        <f>IF(D28="70+",0,K27)</f>
        <v>0</v>
      </c>
      <c r="M27" s="61">
        <f>COUNTIF(F27:J27,"&gt;0")</f>
        <v>0</v>
      </c>
      <c r="N27" s="66"/>
      <c r="O27" s="67"/>
    </row>
    <row r="28" spans="1:15" ht="13.8" x14ac:dyDescent="0.25">
      <c r="A28" s="29"/>
      <c r="B28" s="30"/>
      <c r="C28" s="31"/>
      <c r="D28" s="31"/>
      <c r="E28" s="36"/>
      <c r="F28" s="17">
        <f>IF(OR($E27="M",$E27="W"),IF($D28="u60",F27*0.035*IF(OR(AND(F27&lt;100, $E27="W"), AND(F27&lt;400,$E27="M")),0,1),IF($D28="60-69",F27*0.025*IF(OR(AND(F27&lt;100, $E27="W"), AND(F27&lt;400,$E27="M")),0,1),IF($D28="70+",F27*0*IF(OR(AND(F27&lt;100, $E27="W"), AND(F27&lt;400,$E27="M")),0,1),F27*0.035*IF(OR(AND(F27&lt;100, $E27="W"), AND(F27&lt;400,$E27="M")),0,1)))),0)</f>
        <v>0</v>
      </c>
      <c r="G28" s="17">
        <f>IF(OR($E27="M",$E27="W"),IF($D28="u60",G27*0.035*IF(OR(AND(G27&lt;100, $E27="W"), AND(G27&lt;400,$E27="M")),0,1),IF($D28="60-69",G27*0.025*IF(OR(AND(G27&lt;100, $E27="W"), AND(G27&lt;400,$E27="M")),0,1),IF($D28="70+",G27*0*IF(OR(AND(G27&lt;100, $E27="W"), AND(G27&lt;400,$E27="M")),0,1),G27*0.035*IF(OR(AND(G27&lt;100, $E27="W"), AND(G27&lt;400,$E27="M")),0,1)))),0)</f>
        <v>0</v>
      </c>
      <c r="H28" s="17">
        <f>IF(OR($E27="M",$E27="W"),IF($D28="u60",H27*0.035*IF(OR(AND(H27&lt;100, $E27="W"), AND(H27&lt;400,$E27="M")),0,1),IF($D28="60-69",H27*0.025*IF(OR(AND(H27&lt;100, $E27="W"), AND(H27&lt;400,$E27="M")),0,1),IF($D28="70+",H27*0*IF(OR(AND(H27&lt;100, $E27="W"), AND(H27&lt;400,$E27="M")),0,1),H27*0.035*IF(OR(AND(H27&lt;100, $E27="W"), AND(H27&lt;400,$E27="M")),0,1)))),0)</f>
        <v>0</v>
      </c>
      <c r="I28" s="17">
        <f>IF(OR($E27="M",$E27="W"),IF($D28="u60",I27*0.035*IF(OR(AND(I27&lt;100, $E27="W"), AND(I27&lt;400,$E27="M")),0,1),IF($D28="60-69",I27*0.025*IF(OR(AND(I27&lt;100, $E27="W"), AND(I27&lt;400,$E27="M")),0,1),IF($D28="70+",I27*0*IF(OR(AND(I27&lt;100, $E27="W"), AND(I27&lt;400,$E27="M")),0,1),I27*0.035*IF(OR(AND(I27&lt;100, $E27="W"), AND(I27&lt;400,$E27="M")),0,1)))),0)</f>
        <v>0</v>
      </c>
      <c r="J28" s="17">
        <f>IF(OR($E27="M",$E27="W"),IF($D28="u60",J27*0.035*IF(OR(AND(J27&lt;100, $E27="W"), AND(J27&lt;400,$E27="M")),0,1),IF($D28="60-69",J27*0.025*IF(OR(AND(J27&lt;100, $E27="W"), AND(J27&lt;400,$E27="M")),0,1),IF($D28="70+",J27*0*IF(OR(AND(J27&lt;100, $E27="W"), AND(J27&lt;400,$E27="M")),0,1),J27*0.035*IF(OR(AND(J27&lt;100, $E27="W"), AND(J27&lt;400,$E27="M")),0,1)))),0)</f>
        <v>0</v>
      </c>
      <c r="K28" s="17">
        <f t="shared" si="0"/>
        <v>0</v>
      </c>
      <c r="L28" s="17"/>
      <c r="M28" s="62"/>
      <c r="N28" s="68"/>
      <c r="O28" s="69"/>
    </row>
    <row r="29" spans="1:15" ht="14.4" thickBot="1" x14ac:dyDescent="0.3">
      <c r="A29" s="18"/>
      <c r="B29" s="19"/>
      <c r="C29" s="20"/>
      <c r="D29" s="20"/>
      <c r="E29" s="36"/>
      <c r="F29" s="21">
        <f>IF(OR($E27="M",$E27="W"),IF($D28="u60",F27*IF(OR(AND(F27&lt;100, $E27="W"), AND(F27&lt;400,$E27="M")),0.07,0.035),IF($D28="60-69",F27*0.025*IF(OR(AND(F27&lt;100, $E27="W"), AND(F27&lt;400,$E27="M")),1,0),IF($D28="70+",F27*0,F27*IF(OR(AND(F27&lt;100, $E27="W"), AND(F27&lt;400,$E27="M")),0.07,0.035)))),0)</f>
        <v>0</v>
      </c>
      <c r="G29" s="21">
        <f>IF(OR($E27="M",$E27="W"),IF($D28="u60",G27*IF(OR(AND(G27&lt;100, $E27="W"), AND(G27&lt;400,$E27="M")),0.07,0.035),IF($D28="60-69",G27*0.025*IF(OR(AND(G27&lt;100, $E27="W"), AND(G27&lt;400,$E27="M")),1,0),IF($D28="70+",G27*0,G27*IF(OR(AND(G27&lt;100, $E27="W"), AND(G27&lt;400,$E27="M")),0.07,0.035)))),0)</f>
        <v>0</v>
      </c>
      <c r="H29" s="21">
        <f>IF(OR($E27="M",$E27="W"),IF($D28="u60",H27*IF(OR(AND(H27&lt;100, $E27="W"), AND(H27&lt;400,$E27="M")),0.07,0.035),IF($D28="60-69",H27*0.025*IF(OR(AND(H27&lt;100, $E27="W"), AND(H27&lt;400,$E27="M")),1,0),IF($D28="70+",H27*0,H27*IF(OR(AND(H27&lt;100, $E27="W"), AND(H27&lt;400,$E27="M")),0.07,0.035)))),0)</f>
        <v>0</v>
      </c>
      <c r="I29" s="21">
        <f>IF(OR($E27="M",$E27="W"),IF($D28="u60",I27*IF(OR(AND(I27&lt;100, $E27="W"), AND(I27&lt;400,$E27="M")),0.07,0.035),IF($D28="60-69",I27*0.025*IF(OR(AND(I27&lt;100, $E27="W"), AND(I27&lt;400,$E27="M")),1,0),IF($D28="70+",I27*0,I27*IF(OR(AND(I27&lt;100, $E27="W"), AND(I27&lt;400,$E27="M")),0.07,0.035)))),0)</f>
        <v>0</v>
      </c>
      <c r="J29" s="21">
        <f>IF(OR($E27="M",$E27="W"),IF($D28="u60",J27*IF(OR(AND(J27&lt;100, $E27="W"), AND(J27&lt;400,$E27="M")),0.07,0.035),IF($D28="60-69",J27*0.025*IF(OR(AND(J27&lt;100, $E27="W"), AND(J27&lt;400,$E27="M")),1,0),IF($D28="70+",J27*0,J27*IF(OR(AND(J27&lt;100, $E27="W"), AND(J27&lt;400,$E27="M")),0.07,0.035)))),0)</f>
        <v>0</v>
      </c>
      <c r="K29" s="21">
        <f t="shared" si="0"/>
        <v>0</v>
      </c>
      <c r="L29" s="21">
        <f>SUM(K28:K29)</f>
        <v>0</v>
      </c>
      <c r="M29" s="63"/>
      <c r="N29" s="70"/>
      <c r="O29" s="71"/>
    </row>
    <row r="30" spans="1:15" ht="14.4" thickTop="1" x14ac:dyDescent="0.25">
      <c r="A30" s="14"/>
      <c r="B30" s="15"/>
      <c r="C30" s="16"/>
      <c r="D30" s="16"/>
      <c r="E30" s="36" t="s">
        <v>21</v>
      </c>
      <c r="F30" s="37"/>
      <c r="G30" s="37"/>
      <c r="H30" s="37"/>
      <c r="I30" s="37"/>
      <c r="J30" s="37"/>
      <c r="K30" s="17">
        <f t="shared" si="0"/>
        <v>0</v>
      </c>
      <c r="L30" s="17">
        <f>IF(D31="70+",0,K30)</f>
        <v>0</v>
      </c>
      <c r="M30" s="61">
        <f>COUNTIF(F30:J30,"&gt;0")</f>
        <v>0</v>
      </c>
      <c r="N30" s="66"/>
      <c r="O30" s="67"/>
    </row>
    <row r="31" spans="1:15" ht="13.8" x14ac:dyDescent="0.25">
      <c r="A31" s="29"/>
      <c r="B31" s="30"/>
      <c r="C31" s="31"/>
      <c r="D31" s="31"/>
      <c r="E31" s="36"/>
      <c r="F31" s="17">
        <f>IF(OR($E30="M",$E30="W"),IF($D31="u60",F30*0.035*IF(OR(AND(F30&lt;100, $E30="W"), AND(F30&lt;400,$E30="M")),0,1),IF($D31="60-69",F30*0.025*IF(OR(AND(F30&lt;100, $E30="W"), AND(F30&lt;400,$E30="M")),0,1),IF($D31="70+",F30*0*IF(OR(AND(F30&lt;100, $E30="W"), AND(F30&lt;400,$E30="M")),0,1),F30*0.035*IF(OR(AND(F30&lt;100, $E30="W"), AND(F30&lt;400,$E30="M")),0,1)))),0)</f>
        <v>0</v>
      </c>
      <c r="G31" s="17">
        <f>IF(OR($E30="M",$E30="W"),IF($D31="u60",G30*0.035*IF(OR(AND(G30&lt;100, $E30="W"), AND(G30&lt;400,$E30="M")),0,1),IF($D31="60-69",G30*0.025*IF(OR(AND(G30&lt;100, $E30="W"), AND(G30&lt;400,$E30="M")),0,1),IF($D31="70+",G30*0*IF(OR(AND(G30&lt;100, $E30="W"), AND(G30&lt;400,$E30="M")),0,1),G30*0.035*IF(OR(AND(G30&lt;100, $E30="W"), AND(G30&lt;400,$E30="M")),0,1)))),0)</f>
        <v>0</v>
      </c>
      <c r="H31" s="17">
        <f>IF(OR($E30="M",$E30="W"),IF($D31="u60",H30*0.035*IF(OR(AND(H30&lt;100, $E30="W"), AND(H30&lt;400,$E30="M")),0,1),IF($D31="60-69",H30*0.025*IF(OR(AND(H30&lt;100, $E30="W"), AND(H30&lt;400,$E30="M")),0,1),IF($D31="70+",H30*0*IF(OR(AND(H30&lt;100, $E30="W"), AND(H30&lt;400,$E30="M")),0,1),H30*0.035*IF(OR(AND(H30&lt;100, $E30="W"), AND(H30&lt;400,$E30="M")),0,1)))),0)</f>
        <v>0</v>
      </c>
      <c r="I31" s="17">
        <f>IF(OR($E30="M",$E30="W"),IF($D31="u60",I30*0.035*IF(OR(AND(I30&lt;100, $E30="W"), AND(I30&lt;400,$E30="M")),0,1),IF($D31="60-69",I30*0.025*IF(OR(AND(I30&lt;100, $E30="W"), AND(I30&lt;400,$E30="M")),0,1),IF($D31="70+",I30*0*IF(OR(AND(I30&lt;100, $E30="W"), AND(I30&lt;400,$E30="M")),0,1),I30*0.035*IF(OR(AND(I30&lt;100, $E30="W"), AND(I30&lt;400,$E30="M")),0,1)))),0)</f>
        <v>0</v>
      </c>
      <c r="J31" s="17">
        <f>IF(OR($E30="M",$E30="W"),IF($D31="u60",J30*0.035*IF(OR(AND(J30&lt;100, $E30="W"), AND(J30&lt;400,$E30="M")),0,1),IF($D31="60-69",J30*0.025*IF(OR(AND(J30&lt;100, $E30="W"), AND(J30&lt;400,$E30="M")),0,1),IF($D31="70+",J30*0*IF(OR(AND(J30&lt;100, $E30="W"), AND(J30&lt;400,$E30="M")),0,1),J30*0.035*IF(OR(AND(J30&lt;100, $E30="W"), AND(J30&lt;400,$E30="M")),0,1)))),0)</f>
        <v>0</v>
      </c>
      <c r="K31" s="17">
        <f t="shared" si="0"/>
        <v>0</v>
      </c>
      <c r="L31" s="17"/>
      <c r="M31" s="62"/>
      <c r="N31" s="68"/>
      <c r="O31" s="69"/>
    </row>
    <row r="32" spans="1:15" ht="14.4" thickBot="1" x14ac:dyDescent="0.3">
      <c r="A32" s="18"/>
      <c r="B32" s="19"/>
      <c r="C32" s="20"/>
      <c r="D32" s="20"/>
      <c r="E32" s="36"/>
      <c r="F32" s="21">
        <f>IF(OR($E30="M",$E30="W"),IF($D31="u60",F30*IF(OR(AND(F30&lt;100, $E30="W"), AND(F30&lt;400,$E30="M")),0.07,0.035),IF($D31="60-69",F30*0.025*IF(OR(AND(F30&lt;100, $E30="W"), AND(F30&lt;400,$E30="M")),1,0),IF($D31="70+",F30*0,F30*IF(OR(AND(F30&lt;100, $E30="W"), AND(F30&lt;400,$E30="M")),0.07,0.035)))),0)</f>
        <v>0</v>
      </c>
      <c r="G32" s="21">
        <f>IF(OR($E30="M",$E30="W"),IF($D31="u60",G30*IF(OR(AND(G30&lt;100, $E30="W"), AND(G30&lt;400,$E30="M")),0.07,0.035),IF($D31="60-69",G30*0.025*IF(OR(AND(G30&lt;100, $E30="W"), AND(G30&lt;400,$E30="M")),1,0),IF($D31="70+",G30*0,G30*IF(OR(AND(G30&lt;100, $E30="W"), AND(G30&lt;400,$E30="M")),0.07,0.035)))),0)</f>
        <v>0</v>
      </c>
      <c r="H32" s="21">
        <f>IF(OR($E30="M",$E30="W"),IF($D31="u60",H30*IF(OR(AND(H30&lt;100, $E30="W"), AND(H30&lt;400,$E30="M")),0.07,0.035),IF($D31="60-69",H30*0.025*IF(OR(AND(H30&lt;100, $E30="W"), AND(H30&lt;400,$E30="M")),1,0),IF($D31="70+",H30*0,H30*IF(OR(AND(H30&lt;100, $E30="W"), AND(H30&lt;400,$E30="M")),0.07,0.035)))),0)</f>
        <v>0</v>
      </c>
      <c r="I32" s="21">
        <f>IF(OR($E30="M",$E30="W"),IF($D31="u60",I30*IF(OR(AND(I30&lt;100, $E30="W"), AND(I30&lt;400,$E30="M")),0.07,0.035),IF($D31="60-69",I30*0.025*IF(OR(AND(I30&lt;100, $E30="W"), AND(I30&lt;400,$E30="M")),1,0),IF($D31="70+",I30*0,I30*IF(OR(AND(I30&lt;100, $E30="W"), AND(I30&lt;400,$E30="M")),0.07,0.035)))),0)</f>
        <v>0</v>
      </c>
      <c r="J32" s="21">
        <f>IF(OR($E30="M",$E30="W"),IF($D31="u60",J30*IF(OR(AND(J30&lt;100, $E30="W"), AND(J30&lt;400,$E30="M")),0.07,0.035),IF($D31="60-69",J30*0.025*IF(OR(AND(J30&lt;100, $E30="W"), AND(J30&lt;400,$E30="M")),1,0),IF($D31="70+",J30*0,J30*IF(OR(AND(J30&lt;100, $E30="W"), AND(J30&lt;400,$E30="M")),0.07,0.035)))),0)</f>
        <v>0</v>
      </c>
      <c r="K32" s="21">
        <f t="shared" si="0"/>
        <v>0</v>
      </c>
      <c r="L32" s="21">
        <f>SUM(K31:K32)</f>
        <v>0</v>
      </c>
      <c r="M32" s="63"/>
      <c r="N32" s="70"/>
      <c r="O32" s="71"/>
    </row>
    <row r="33" spans="1:15" ht="14.4" thickTop="1" x14ac:dyDescent="0.25">
      <c r="A33" s="22"/>
      <c r="B33" s="22"/>
      <c r="C33" s="22"/>
      <c r="D33" s="22"/>
      <c r="E33" s="22"/>
      <c r="F33" s="22"/>
      <c r="G33" s="77" t="s">
        <v>13</v>
      </c>
      <c r="H33" s="77"/>
      <c r="I33" s="28" t="s">
        <v>18</v>
      </c>
      <c r="J33" s="58">
        <f>Page28!J33 + COUNTA(B10,B13,B16,B19,B22,B26,B25,B26,B28,B31)</f>
        <v>0</v>
      </c>
      <c r="K33" s="27">
        <f>Page28!K33 + K9+K12+K15+K18+K21+K24+K27+K30</f>
        <v>0</v>
      </c>
      <c r="L33" s="24">
        <f>SUM(L9,L12,L15,L18,L21,L24,L27,L30)</f>
        <v>0</v>
      </c>
      <c r="M33" s="22" t="s">
        <v>12</v>
      </c>
      <c r="N33" s="25"/>
    </row>
    <row r="34" spans="1:15" ht="13.8" x14ac:dyDescent="0.25">
      <c r="A34" s="22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3">
        <f>Page28!L34 +L11+L14+L17+L20+L23+L26+L29+L32</f>
        <v>0</v>
      </c>
      <c r="M34" s="22" t="s">
        <v>50</v>
      </c>
      <c r="N34" s="26"/>
    </row>
    <row r="35" spans="1:15" ht="13.8" x14ac:dyDescent="0.25">
      <c r="A35" s="22"/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</row>
    <row r="36" spans="1:15" ht="13.8" x14ac:dyDescent="0.25">
      <c r="A36" s="72" t="s">
        <v>65</v>
      </c>
      <c r="B36" s="72"/>
      <c r="C36" s="73"/>
      <c r="D36" s="73"/>
      <c r="E36" s="73"/>
      <c r="F36" s="73"/>
      <c r="G36" s="73"/>
      <c r="H36" s="54" t="s">
        <v>66</v>
      </c>
      <c r="I36" s="73"/>
      <c r="J36" s="73"/>
      <c r="K36" s="73"/>
      <c r="L36" s="73"/>
      <c r="M36" s="22"/>
      <c r="N36" s="22"/>
      <c r="O36" s="22"/>
    </row>
    <row r="37" spans="1:15" ht="13.8" x14ac:dyDescent="0.25">
      <c r="A37" s="22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</row>
  </sheetData>
  <sheetProtection algorithmName="SHA-512" hashValue="N19gHCeN4UIHXtq3leCKWBVVKHCpifs08Zk+f3l9dk1QEsSZRU6eRo3maGOHxjm0knu4Pc0lvzaFG+rRh5VfFg==" saltValue="Gjk5lnhosnvfvOvlaBN0+w==" spinCount="100000" sheet="1" objects="1" scenarios="1" selectLockedCells="1"/>
  <mergeCells count="35">
    <mergeCell ref="G1:I1"/>
    <mergeCell ref="AY1:AZ1"/>
    <mergeCell ref="G2:I2"/>
    <mergeCell ref="I4:K4"/>
    <mergeCell ref="C5:F5"/>
    <mergeCell ref="G5:H5"/>
    <mergeCell ref="N19:O19"/>
    <mergeCell ref="A6:O6"/>
    <mergeCell ref="N9:O9"/>
    <mergeCell ref="N10:O10"/>
    <mergeCell ref="N11:O11"/>
    <mergeCell ref="N12:O12"/>
    <mergeCell ref="N13:O13"/>
    <mergeCell ref="N14:O14"/>
    <mergeCell ref="N15:O15"/>
    <mergeCell ref="N16:O16"/>
    <mergeCell ref="N17:O17"/>
    <mergeCell ref="N18:O18"/>
    <mergeCell ref="N31:O31"/>
    <mergeCell ref="N20:O20"/>
    <mergeCell ref="N21:O21"/>
    <mergeCell ref="N22:O22"/>
    <mergeCell ref="N23:O23"/>
    <mergeCell ref="N24:O24"/>
    <mergeCell ref="N25:O25"/>
    <mergeCell ref="N26:O26"/>
    <mergeCell ref="N27:O27"/>
    <mergeCell ref="N28:O28"/>
    <mergeCell ref="N29:O29"/>
    <mergeCell ref="N30:O30"/>
    <mergeCell ref="N32:O32"/>
    <mergeCell ref="G33:H33"/>
    <mergeCell ref="A36:B36"/>
    <mergeCell ref="C36:G36"/>
    <mergeCell ref="I36:L36"/>
  </mergeCells>
  <dataValidations count="5">
    <dataValidation type="list" allowBlank="1" showInputMessage="1" showErrorMessage="1" errorTitle="Sex" error="Please enter M for male or F for female" promptTitle="Sex" sqref="C13 C31 C10 C16" xr:uid="{EE8132AD-7606-45F8-8374-56CAAC43C9C6}">
      <formula1>$P$1:$P$2</formula1>
    </dataValidation>
    <dataValidation type="list" allowBlank="1" showInputMessage="1" showErrorMessage="1" errorTitle="Sex" error="Please enter M for male of F for female" promptTitle="Sex" sqref="C19 C28 C22 C25" xr:uid="{CB919FE7-834D-463A-927F-CF4FE2FD3E5F}">
      <formula1>$P$1:$P$2</formula1>
    </dataValidation>
    <dataValidation type="list" allowBlank="1" showInputMessage="1" showErrorMessage="1" sqref="E9 E12 E15 E18 E21 E24 E27 E30" xr:uid="{5D519266-3DC4-4BDA-9791-9D38809F6150}">
      <formula1>$P$3:$P$4</formula1>
    </dataValidation>
    <dataValidation type="list" allowBlank="1" showInputMessage="1" showErrorMessage="1" errorTitle="Age Group" error="Please enter U60 if Employee is less than 60 years old. Or Enter B67 if he/she is between 60 and 70 years old. Or Enter 70+ if he/she is 70 years or over" promptTitle="Age Group" sqref="D10 D28 D25 D22 D19 D16 D13 D31" xr:uid="{70E81067-0FF6-4258-9087-8408130B2D00}">
      <formula1>$AY$2:$AY$4</formula1>
    </dataValidation>
    <dataValidation allowBlank="1" showInputMessage="1" showErrorMessage="1" errorTitle="Age Group" error="Please enter U60 if Employee is less than 60 years old. Or Enter B67 if he/she is between 60 and 70 years old. Or Enter 70+ if he/she is 70 years or over" promptTitle="Age Group" sqref="E10:E11 E13:E14 E16:E17 E19:E20 E22:E23 E25:E26 E28:E29 E31:E32" xr:uid="{21CFB40C-937E-40DF-AF37-B99DC5ADC8B2}"/>
  </dataValidations>
  <pageMargins left="0.5" right="0.5" top="0.25" bottom="0.25" header="0.5" footer="0.5"/>
  <pageSetup paperSize="5" scale="92" orientation="landscape" r:id="rId1"/>
  <headerFooter alignWithMargins="0">
    <oddFooter>&amp;L
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4449" r:id="rId4" name="Drop Down 1">
              <controlPr defaultSize="0" autoLine="0" autoPict="0">
                <anchor moveWithCells="1">
                  <from>
                    <xdr:col>8</xdr:col>
                    <xdr:colOff>937260</xdr:colOff>
                    <xdr:row>4</xdr:row>
                    <xdr:rowOff>7620</xdr:rowOff>
                  </from>
                  <to>
                    <xdr:col>10</xdr:col>
                    <xdr:colOff>220980</xdr:colOff>
                    <xdr:row>5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579540-035A-43E6-B1E6-38EE9FBCFF7D}">
  <sheetPr>
    <pageSetUpPr fitToPage="1"/>
  </sheetPr>
  <dimension ref="A1:BA37"/>
  <sheetViews>
    <sheetView zoomScale="86" zoomScaleNormal="86" workbookViewId="0">
      <selection activeCell="C36" sqref="C36:G36"/>
    </sheetView>
  </sheetViews>
  <sheetFormatPr defaultRowHeight="13.2" x14ac:dyDescent="0.25"/>
  <cols>
    <col min="1" max="1" width="14.5546875" customWidth="1"/>
    <col min="2" max="2" width="25.6640625" customWidth="1"/>
    <col min="3" max="3" width="4.33203125" customWidth="1"/>
    <col min="4" max="4" width="8.6640625" customWidth="1"/>
    <col min="5" max="5" width="3.6640625" customWidth="1"/>
    <col min="6" max="10" width="14.109375" customWidth="1"/>
    <col min="11" max="11" width="16.109375" bestFit="1" customWidth="1"/>
    <col min="12" max="12" width="19.5546875" customWidth="1"/>
    <col min="13" max="14" width="3.6640625" customWidth="1"/>
    <col min="15" max="15" width="16.88671875" customWidth="1"/>
    <col min="16" max="16" width="6.6640625" hidden="1" customWidth="1"/>
    <col min="49" max="49" width="15.6640625" bestFit="1" customWidth="1"/>
    <col min="50" max="50" width="14.88671875" bestFit="1" customWidth="1"/>
    <col min="51" max="51" width="8.88671875" customWidth="1"/>
    <col min="52" max="52" width="17.109375" bestFit="1" customWidth="1"/>
  </cols>
  <sheetData>
    <row r="1" spans="1:53" ht="15.6" x14ac:dyDescent="0.3">
      <c r="A1" s="1"/>
      <c r="B1" s="2"/>
      <c r="F1" s="2"/>
      <c r="G1" s="75" t="s">
        <v>0</v>
      </c>
      <c r="H1" s="75"/>
      <c r="I1" s="75"/>
      <c r="L1" s="4" t="s">
        <v>15</v>
      </c>
      <c r="M1" s="4"/>
      <c r="N1" s="4"/>
      <c r="O1" s="2"/>
      <c r="P1" s="40" t="s">
        <v>21</v>
      </c>
      <c r="AW1" s="45" t="s">
        <v>40</v>
      </c>
      <c r="AX1" s="45" t="s">
        <v>41</v>
      </c>
      <c r="AY1" s="74" t="s">
        <v>43</v>
      </c>
      <c r="AZ1" s="74"/>
      <c r="BA1" s="45" t="s">
        <v>59</v>
      </c>
    </row>
    <row r="2" spans="1:53" ht="15.6" x14ac:dyDescent="0.3">
      <c r="A2" s="2"/>
      <c r="B2" s="2"/>
      <c r="F2" s="2"/>
      <c r="G2" s="74" t="s">
        <v>1</v>
      </c>
      <c r="H2" s="74"/>
      <c r="I2" s="74"/>
      <c r="L2" s="32"/>
      <c r="M2" s="5"/>
      <c r="O2" s="3" t="s">
        <v>112</v>
      </c>
      <c r="P2" s="38" t="s">
        <v>20</v>
      </c>
      <c r="AW2" s="45" t="s">
        <v>14</v>
      </c>
      <c r="AX2" s="49">
        <f>EOMONTH(G5,-1)+1</f>
        <v>45839</v>
      </c>
      <c r="AY2" s="53" t="s">
        <v>47</v>
      </c>
      <c r="AZ2" s="45" t="s">
        <v>44</v>
      </c>
      <c r="BA2">
        <f>WEEKNUM(G5,12)-WEEKNUM(DATE(YEAR(G5),MONTH(G5),1),12)+1</f>
        <v>5</v>
      </c>
    </row>
    <row r="3" spans="1:53" ht="15.6" x14ac:dyDescent="0.3">
      <c r="A3" s="2"/>
      <c r="B3" s="2"/>
      <c r="F3" s="3" t="s">
        <v>6</v>
      </c>
      <c r="G3" s="33"/>
      <c r="H3" s="33"/>
      <c r="I3" s="34"/>
      <c r="J3" s="2"/>
      <c r="L3" s="2"/>
      <c r="M3" s="2"/>
      <c r="O3" s="2"/>
      <c r="P3" s="39" t="s">
        <v>22</v>
      </c>
      <c r="AW3" s="45" t="s">
        <v>35</v>
      </c>
      <c r="AY3" s="45" t="s">
        <v>62</v>
      </c>
      <c r="AZ3" s="45" t="s">
        <v>45</v>
      </c>
    </row>
    <row r="4" spans="1:53" ht="15" x14ac:dyDescent="0.25">
      <c r="A4" s="2"/>
      <c r="B4" s="2"/>
      <c r="F4" s="3" t="s">
        <v>2</v>
      </c>
      <c r="G4" s="35"/>
      <c r="H4" s="3" t="s">
        <v>3</v>
      </c>
      <c r="I4" s="80"/>
      <c r="J4" s="80"/>
      <c r="K4" s="80"/>
      <c r="L4" s="2"/>
      <c r="M4" s="2"/>
      <c r="N4" s="2"/>
      <c r="O4" s="2"/>
      <c r="P4" s="39" t="s">
        <v>21</v>
      </c>
      <c r="AW4" s="45" t="s">
        <v>36</v>
      </c>
      <c r="AY4" s="45" t="s">
        <v>48</v>
      </c>
      <c r="AZ4" s="45" t="s">
        <v>46</v>
      </c>
    </row>
    <row r="5" spans="1:53" ht="15.6" x14ac:dyDescent="0.3">
      <c r="A5" s="2"/>
      <c r="B5" s="2"/>
      <c r="C5" s="76" t="s">
        <v>4</v>
      </c>
      <c r="D5" s="76"/>
      <c r="E5" s="76"/>
      <c r="F5" s="76"/>
      <c r="G5" s="78">
        <v>45869</v>
      </c>
      <c r="H5" s="79"/>
      <c r="I5" s="55" t="s">
        <v>14</v>
      </c>
      <c r="J5" s="51">
        <v>7</v>
      </c>
      <c r="K5" s="50"/>
      <c r="L5" s="2"/>
      <c r="M5" s="2"/>
      <c r="N5" s="2"/>
      <c r="O5" s="2"/>
      <c r="R5" s="45"/>
      <c r="AW5" s="45" t="s">
        <v>37</v>
      </c>
    </row>
    <row r="6" spans="1:53" ht="18" customHeight="1" x14ac:dyDescent="0.25">
      <c r="A6" s="74" t="s">
        <v>5</v>
      </c>
      <c r="B6" s="74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AW6" s="45" t="s">
        <v>38</v>
      </c>
    </row>
    <row r="7" spans="1:53" ht="13.8" x14ac:dyDescent="0.25">
      <c r="A7" s="6"/>
      <c r="B7" s="6"/>
      <c r="C7" s="6"/>
      <c r="D7" s="52"/>
      <c r="E7" s="41" t="s">
        <v>22</v>
      </c>
      <c r="F7" s="7" t="s">
        <v>14</v>
      </c>
      <c r="G7" s="8" t="s">
        <v>14</v>
      </c>
      <c r="H7" s="8" t="s">
        <v>14</v>
      </c>
      <c r="I7" s="8" t="s">
        <v>14</v>
      </c>
      <c r="J7" s="9" t="s">
        <v>14</v>
      </c>
      <c r="K7" s="6" t="s">
        <v>16</v>
      </c>
      <c r="L7" s="10" t="s">
        <v>49</v>
      </c>
      <c r="M7" s="43" t="s">
        <v>19</v>
      </c>
      <c r="N7" s="60"/>
      <c r="O7" s="52"/>
      <c r="AW7" s="45" t="s">
        <v>39</v>
      </c>
    </row>
    <row r="8" spans="1:53" ht="14.4" thickBot="1" x14ac:dyDescent="0.3">
      <c r="A8" s="11" t="s">
        <v>7</v>
      </c>
      <c r="B8" s="12" t="s">
        <v>10</v>
      </c>
      <c r="C8" s="12" t="s">
        <v>8</v>
      </c>
      <c r="D8" s="12" t="s">
        <v>42</v>
      </c>
      <c r="E8" s="42" t="s">
        <v>21</v>
      </c>
      <c r="F8" s="46">
        <f>IF(WEEKDAY(AX2)&gt;J5-1,AX2+7-(WEEKDAY(AX2)-(J5-1)),IF(WEEKDAY(AX2)&lt;J5-1,AX2 + (J5-1) - WEEKDAY(AX2),AX2))</f>
        <v>45842</v>
      </c>
      <c r="G8" s="47">
        <f>F8+7</f>
        <v>45849</v>
      </c>
      <c r="H8" s="47">
        <f>G8+7</f>
        <v>45856</v>
      </c>
      <c r="I8" s="47">
        <f>H8+7</f>
        <v>45863</v>
      </c>
      <c r="J8" s="48" t="str">
        <f>IF(MONTH(I8+7)=MONTH(G5),I8+7,"")</f>
        <v/>
      </c>
      <c r="K8" s="12" t="s">
        <v>11</v>
      </c>
      <c r="L8" s="13" t="s">
        <v>17</v>
      </c>
      <c r="M8" s="44" t="s">
        <v>79</v>
      </c>
      <c r="N8" s="64" t="s">
        <v>9</v>
      </c>
      <c r="O8" s="59"/>
      <c r="AW8" s="45" t="s">
        <v>33</v>
      </c>
    </row>
    <row r="9" spans="1:53" ht="14.4" thickTop="1" x14ac:dyDescent="0.25">
      <c r="A9" s="14"/>
      <c r="B9" s="15"/>
      <c r="C9" s="16"/>
      <c r="D9" s="16"/>
      <c r="E9" s="36" t="s">
        <v>21</v>
      </c>
      <c r="F9" s="37"/>
      <c r="G9" s="37"/>
      <c r="H9" s="37"/>
      <c r="I9" s="37"/>
      <c r="J9" s="37"/>
      <c r="K9" s="17">
        <f t="shared" ref="K9:K32" si="0">SUM(F9:J9)</f>
        <v>0</v>
      </c>
      <c r="L9" s="17">
        <f>IF(D10="70+",0,K9)</f>
        <v>0</v>
      </c>
      <c r="M9" s="61">
        <f>COUNTIF(F9:J9,"&gt;0")</f>
        <v>0</v>
      </c>
      <c r="N9" s="66"/>
      <c r="O9" s="67"/>
      <c r="AW9" s="45" t="s">
        <v>34</v>
      </c>
    </row>
    <row r="10" spans="1:53" ht="13.8" x14ac:dyDescent="0.25">
      <c r="A10" s="29"/>
      <c r="B10" s="30"/>
      <c r="C10" s="31"/>
      <c r="D10" s="31"/>
      <c r="E10" s="36"/>
      <c r="F10" s="17">
        <f>IF(OR($E9="M",$E9="W"),IF($D10="u60",F9*0.035*IF(OR(AND(F9&lt;100, $E9="W"), AND(F9&lt;400,$E9="M")),0,1),IF($D10="60-69",F9*0.025*IF(OR(AND(F9&lt;100, $E9="W"), AND(F9&lt;400,$E9="M")),0,1),IF($D10="70+",F9*0*IF(OR(AND(F9&lt;100, $E9="W"), AND(F9&lt;400,$E9="M")),0,1),F9*0.035*IF(OR(AND(F9&lt;100, $E9="W"), AND(F9&lt;400,$E9="M")),0,1)))),0)</f>
        <v>0</v>
      </c>
      <c r="G10" s="17">
        <f>IF(OR($E9="M",$E9="W"),IF($D10="u60",G9*0.035*IF(OR(AND(G9&lt;100, $E9="W"), AND(G9&lt;400,$E9="M")),0,1),IF($D10="60-69",G9*0.025*IF(OR(AND(G9&lt;100, $E9="W"), AND(G9&lt;400,$E9="M")),0,1),IF($D10="70+",G9*0*IF(OR(AND(G9&lt;100, $E9="W"), AND(G9&lt;400,$E9="M")),0,1),G9*0.035*IF(OR(AND(G9&lt;100, $E9="W"), AND(G9&lt;400,$E9="M")),0,1)))),0)</f>
        <v>0</v>
      </c>
      <c r="H10" s="17">
        <f>IF(OR($E9="M",$E9="W"),IF($D10="u60",H9*0.035*IF(OR(AND(H9&lt;100, $E9="W"), AND(H9&lt;400,$E9="M")),0,1),IF($D10="60-69",H9*0.025*IF(OR(AND(H9&lt;100, $E9="W"), AND(H9&lt;400,$E9="M")),0,1),IF($D10="70+",H9*0*IF(OR(AND(H9&lt;100, $E9="W"), AND(H9&lt;400,$E9="M")),0,1),H9*0.035*IF(OR(AND(H9&lt;100, $E9="W"), AND(H9&lt;400,$E9="M")),0,1)))),0)</f>
        <v>0</v>
      </c>
      <c r="I10" s="17">
        <f>IF(OR($E9="M",$E9="W"),IF($D10="u60",I9*0.035*IF(OR(AND(I9&lt;100, $E9="W"), AND(I9&lt;400,$E9="M")),0,1),IF($D10="60-69",I9*0.025*IF(OR(AND(I9&lt;100, $E9="W"), AND(I9&lt;400,$E9="M")),0,1),IF($D10="70+",I9*0*IF(OR(AND(I9&lt;100, $E9="W"), AND(I9&lt;400,$E9="M")),0,1),I9*0.035*IF(OR(AND(I9&lt;100, $E9="W"), AND(I9&lt;400,$E9="M")),0,1)))),0)</f>
        <v>0</v>
      </c>
      <c r="J10" s="17">
        <f>IF(OR($E9="M",$E9="W"),IF($D10="u60",J9*0.035*IF(OR(AND(J9&lt;100, $E9="W"), AND(J9&lt;400,$E9="M")),0,1),IF($D10="60-69",J9*0.025*IF(OR(AND(J9&lt;100, $E9="W"), AND(J9&lt;400,$E9="M")),0,1),IF($D10="70+",J9*0*IF(OR(AND(J9&lt;100, $E9="W"), AND(J9&lt;400,$E9="M")),0,1),J9*0.035*IF(OR(AND(J9&lt;100, $E9="W"), AND(J9&lt;400,$E9="M")),0,1)))),0)</f>
        <v>0</v>
      </c>
      <c r="K10" s="17">
        <f t="shared" si="0"/>
        <v>0</v>
      </c>
      <c r="L10" s="17"/>
      <c r="M10" s="62"/>
      <c r="N10" s="68"/>
      <c r="O10" s="69"/>
      <c r="T10" s="45"/>
    </row>
    <row r="11" spans="1:53" ht="14.4" thickBot="1" x14ac:dyDescent="0.3">
      <c r="A11" s="18"/>
      <c r="B11" s="19"/>
      <c r="C11" s="20"/>
      <c r="D11" s="20"/>
      <c r="E11" s="36"/>
      <c r="F11" s="21">
        <f>IF(OR($E9="M",$E9="W"),IF($D10="u60",F9*IF(OR(AND(F9&lt;100, $E9="W"), AND(F9&lt;400,$E9="M")),0.07,0.035),IF($D10="60-69",F9*0.025*IF(OR(AND(F9&lt;100, $E9="W"), AND(F9&lt;400,$E9="M")),1,0),IF($D10="70+",F9*0,F9*IF(OR(AND(F9&lt;100, $E9="W"), AND(F9&lt;400,$E9="M")),0.07,0.035)))),0)</f>
        <v>0</v>
      </c>
      <c r="G11" s="21">
        <f>IF(OR($E9="M",$E9="W"),IF($D10="u60",G9*IF(OR(AND(G9&lt;100, $E9="W"), AND(G9&lt;400,$E9="M")),0.07,0.035),IF($D10="60-69",G9*0.025*IF(OR(AND(G9&lt;100, $E9="W"), AND(G9&lt;400,$E9="M")),1,0),IF($D10="70+",G9*0,G9*IF(OR(AND(G9&lt;100, $E9="W"), AND(G9&lt;400,$E9="M")),0.07,0.035)))),0)</f>
        <v>0</v>
      </c>
      <c r="H11" s="21">
        <f>IF(OR($E9="M",$E9="W"),IF($D10="u60",H9*IF(OR(AND(H9&lt;100, $E9="W"), AND(H9&lt;400,$E9="M")),0.07,0.035),IF($D10="60-69",H9*0.025*IF(OR(AND(H9&lt;100, $E9="W"), AND(H9&lt;400,$E9="M")),1,0),IF($D10="70+",H9*0,H9*IF(OR(AND(H9&lt;100, $E9="W"), AND(H9&lt;400,$E9="M")),0.07,0.035)))),0)</f>
        <v>0</v>
      </c>
      <c r="I11" s="21">
        <f>IF(OR($E9="M",$E9="W"),IF($D10="u60",I9*IF(OR(AND(I9&lt;100, $E9="W"), AND(I9&lt;400,$E9="M")),0.07,0.035),IF($D10="60-69",I9*0.025*IF(OR(AND(I9&lt;100, $E9="W"), AND(I9&lt;400,$E9="M")),1,0),IF($D10="70+",I9*0,I9*IF(OR(AND(I9&lt;100, $E9="W"), AND(I9&lt;400,$E9="M")),0.07,0.035)))),0)</f>
        <v>0</v>
      </c>
      <c r="J11" s="21">
        <f>IF(OR($E9="M",$E9="W"),IF($D10="u60",J9*IF(OR(AND(J9&lt;100, $E9="W"), AND(J9&lt;400,$E9="M")),0.07,0.035),IF($D10="60-69",J9*0.025*IF(OR(AND(J9&lt;100, $E9="W"), AND(J9&lt;400,$E9="M")),1,0),IF($D10="70+",J9*0,J9*IF(OR(AND(J9&lt;100, $E9="W"), AND(J9&lt;400,$E9="M")),0.07,0.035)))),0)</f>
        <v>0</v>
      </c>
      <c r="K11" s="21">
        <f t="shared" si="0"/>
        <v>0</v>
      </c>
      <c r="L11" s="21">
        <f>SUM(K10:K11)</f>
        <v>0</v>
      </c>
      <c r="M11" s="63"/>
      <c r="N11" s="70"/>
      <c r="O11" s="71"/>
    </row>
    <row r="12" spans="1:53" ht="14.4" thickTop="1" x14ac:dyDescent="0.25">
      <c r="A12" s="14"/>
      <c r="B12" s="15"/>
      <c r="C12" s="16"/>
      <c r="D12" s="16"/>
      <c r="E12" s="36" t="s">
        <v>21</v>
      </c>
      <c r="F12" s="37"/>
      <c r="G12" s="37"/>
      <c r="H12" s="37"/>
      <c r="I12" s="37"/>
      <c r="J12" s="37"/>
      <c r="K12" s="17">
        <f t="shared" si="0"/>
        <v>0</v>
      </c>
      <c r="L12" s="17">
        <f>IF(D13="70+",0,K12)</f>
        <v>0</v>
      </c>
      <c r="M12" s="61">
        <f>COUNTIF(F12:J12,"&gt;0")</f>
        <v>0</v>
      </c>
      <c r="N12" s="66"/>
      <c r="O12" s="67"/>
    </row>
    <row r="13" spans="1:53" ht="13.8" x14ac:dyDescent="0.25">
      <c r="A13" s="29"/>
      <c r="B13" s="30"/>
      <c r="C13" s="31"/>
      <c r="D13" s="31"/>
      <c r="E13" s="36"/>
      <c r="F13" s="17">
        <f>IF(OR($E12="M",$E12="W"),IF($D13="u60",F12*0.035*IF(OR(AND(F12&lt;100, $E12="W"), AND(F12&lt;400,$E12="M")),0,1),IF($D13="60-69",F12*0.025*IF(OR(AND(F12&lt;100, $E12="W"), AND(F12&lt;400,$E12="M")),0,1),IF($D13="70+",F12*0*IF(OR(AND(F12&lt;100, $E12="W"), AND(F12&lt;400,$E12="M")),0,1),F12*0.035*IF(OR(AND(F12&lt;100, $E12="W"), AND(F12&lt;400,$E12="M")),0,1)))),0)</f>
        <v>0</v>
      </c>
      <c r="G13" s="17">
        <f>IF(OR($E12="M",$E12="W"),IF($D13="u60",G12*0.035*IF(OR(AND(G12&lt;100, $E12="W"), AND(G12&lt;400,$E12="M")),0,1),IF($D13="60-69",G12*0.025*IF(OR(AND(G12&lt;100, $E12="W"), AND(G12&lt;400,$E12="M")),0,1),IF($D13="70+",G12*0*IF(OR(AND(G12&lt;100, $E12="W"), AND(G12&lt;400,$E12="M")),0,1),G12*0.035*IF(OR(AND(G12&lt;100, $E12="W"), AND(G12&lt;400,$E12="M")),0,1)))),0)</f>
        <v>0</v>
      </c>
      <c r="H13" s="17">
        <f>IF(OR($E12="M",$E12="W"),IF($D13="u60",H12*0.035*IF(OR(AND(H12&lt;100, $E12="W"), AND(H12&lt;400,$E12="M")),0,1),IF($D13="60-69",H12*0.025*IF(OR(AND(H12&lt;100, $E12="W"), AND(H12&lt;400,$E12="M")),0,1),IF($D13="70+",H12*0*IF(OR(AND(H12&lt;100, $E12="W"), AND(H12&lt;400,$E12="M")),0,1),H12*0.035*IF(OR(AND(H12&lt;100, $E12="W"), AND(H12&lt;400,$E12="M")),0,1)))),0)</f>
        <v>0</v>
      </c>
      <c r="I13" s="17">
        <f>IF(OR($E12="M",$E12="W"),IF($D13="u60",I12*0.035*IF(OR(AND(I12&lt;100, $E12="W"), AND(I12&lt;400,$E12="M")),0,1),IF($D13="60-69",I12*0.025*IF(OR(AND(I12&lt;100, $E12="W"), AND(I12&lt;400,$E12="M")),0,1),IF($D13="70+",I12*0*IF(OR(AND(I12&lt;100, $E12="W"), AND(I12&lt;400,$E12="M")),0,1),I12*0.035*IF(OR(AND(I12&lt;100, $E12="W"), AND(I12&lt;400,$E12="M")),0,1)))),0)</f>
        <v>0</v>
      </c>
      <c r="J13" s="17">
        <f>IF(OR($E12="M",$E12="W"),IF($D13="u60",J12*0.035*IF(OR(AND(J12&lt;100, $E12="W"), AND(J12&lt;400,$E12="M")),0,1),IF($D13="60-69",J12*0.025*IF(OR(AND(J12&lt;100, $E12="W"), AND(J12&lt;400,$E12="M")),0,1),IF($D13="70+",J12*0*IF(OR(AND(J12&lt;100, $E12="W"), AND(J12&lt;400,$E12="M")),0,1),J12*0.035*IF(OR(AND(J12&lt;100, $E12="W"), AND(J12&lt;400,$E12="M")),0,1)))),0)</f>
        <v>0</v>
      </c>
      <c r="K13" s="17">
        <f t="shared" si="0"/>
        <v>0</v>
      </c>
      <c r="L13" s="17"/>
      <c r="M13" s="62"/>
      <c r="N13" s="68"/>
      <c r="O13" s="69"/>
    </row>
    <row r="14" spans="1:53" ht="14.4" thickBot="1" x14ac:dyDescent="0.3">
      <c r="A14" s="18"/>
      <c r="B14" s="19"/>
      <c r="C14" s="20"/>
      <c r="D14" s="20"/>
      <c r="E14" s="36"/>
      <c r="F14" s="21">
        <f>IF(OR($E12="M",$E12="W"),IF($D13="u60",F12*IF(OR(AND(F12&lt;100, $E12="W"), AND(F12&lt;400,$E12="M")),0.07,0.035),IF($D13="60-69",F12*0.025*IF(OR(AND(F12&lt;100, $E12="W"), AND(F12&lt;400,$E12="M")),1,0),IF($D13="70+",F12*0,F12*IF(OR(AND(F12&lt;100, $E12="W"), AND(F12&lt;400,$E12="M")),0.07,0.035)))),0)</f>
        <v>0</v>
      </c>
      <c r="G14" s="21">
        <f>IF(OR($E12="M",$E12="W"),IF($D13="u60",G12*IF(OR(AND(G12&lt;100, $E12="W"), AND(G12&lt;400,$E12="M")),0.07,0.035),IF($D13="60-69",G12*0.025*IF(OR(AND(G12&lt;100, $E12="W"), AND(G12&lt;400,$E12="M")),1,0),IF($D13="70+",G12*0,G12*IF(OR(AND(G12&lt;100, $E12="W"), AND(G12&lt;400,$E12="M")),0.07,0.035)))),0)</f>
        <v>0</v>
      </c>
      <c r="H14" s="21">
        <f>IF(OR($E12="M",$E12="W"),IF($D13="u60",H12*IF(OR(AND(H12&lt;100, $E12="W"), AND(H12&lt;400,$E12="M")),0.07,0.035),IF($D13="60-69",H12*0.025*IF(OR(AND(H12&lt;100, $E12="W"), AND(H12&lt;400,$E12="M")),1,0),IF($D13="70+",H12*0,H12*IF(OR(AND(H12&lt;100, $E12="W"), AND(H12&lt;400,$E12="M")),0.07,0.035)))),0)</f>
        <v>0</v>
      </c>
      <c r="I14" s="21">
        <f>IF(OR($E12="M",$E12="W"),IF($D13="u60",I12*IF(OR(AND(I12&lt;100, $E12="W"), AND(I12&lt;400,$E12="M")),0.07,0.035),IF($D13="60-69",I12*0.025*IF(OR(AND(I12&lt;100, $E12="W"), AND(I12&lt;400,$E12="M")),1,0),IF($D13="70+",I12*0,I12*IF(OR(AND(I12&lt;100, $E12="W"), AND(I12&lt;400,$E12="M")),0.07,0.035)))),0)</f>
        <v>0</v>
      </c>
      <c r="J14" s="21">
        <f>IF(OR($E12="M",$E12="W"),IF($D13="u60",J12*IF(OR(AND(J12&lt;100, $E12="W"), AND(J12&lt;400,$E12="M")),0.07,0.035),IF($D13="60-69",J12*0.025*IF(OR(AND(J12&lt;100, $E12="W"), AND(J12&lt;400,$E12="M")),1,0),IF($D13="70+",J12*0,J12*IF(OR(AND(J12&lt;100, $E12="W"), AND(J12&lt;400,$E12="M")),0.07,0.035)))),0)</f>
        <v>0</v>
      </c>
      <c r="K14" s="21">
        <f t="shared" si="0"/>
        <v>0</v>
      </c>
      <c r="L14" s="21">
        <f>SUM(K13:K14)</f>
        <v>0</v>
      </c>
      <c r="M14" s="63"/>
      <c r="N14" s="70"/>
      <c r="O14" s="71"/>
    </row>
    <row r="15" spans="1:53" ht="14.4" thickTop="1" x14ac:dyDescent="0.25">
      <c r="A15" s="14"/>
      <c r="B15" s="15"/>
      <c r="C15" s="16"/>
      <c r="D15" s="16"/>
      <c r="E15" s="36" t="s">
        <v>21</v>
      </c>
      <c r="F15" s="37"/>
      <c r="G15" s="37"/>
      <c r="H15" s="37"/>
      <c r="I15" s="37"/>
      <c r="J15" s="37"/>
      <c r="K15" s="17">
        <f t="shared" si="0"/>
        <v>0</v>
      </c>
      <c r="L15" s="17">
        <f>IF(D16="70+",0,K15)</f>
        <v>0</v>
      </c>
      <c r="M15" s="61">
        <f>COUNTIF(F15:J15,"&gt;0")</f>
        <v>0</v>
      </c>
      <c r="N15" s="66"/>
      <c r="O15" s="67"/>
    </row>
    <row r="16" spans="1:53" ht="13.8" x14ac:dyDescent="0.25">
      <c r="A16" s="29"/>
      <c r="B16" s="30"/>
      <c r="C16" s="31"/>
      <c r="D16" s="31"/>
      <c r="E16" s="36"/>
      <c r="F16" s="17">
        <f>IF(OR($E15="M",$E15="W"),IF($D16="u60",F15*0.035*IF(OR(AND(F15&lt;100, $E15="W"), AND(F15&lt;400,$E15="M")),0,1),IF($D16="60-69",F15*0.025*IF(OR(AND(F15&lt;100, $E15="W"), AND(F15&lt;400,$E15="M")),0,1),IF($D16="70+",F15*0*IF(OR(AND(F15&lt;100, $E15="W"), AND(F15&lt;400,$E15="M")),0,1),F15*0.035*IF(OR(AND(F15&lt;100, $E15="W"), AND(F15&lt;400,$E15="M")),0,1)))),0)</f>
        <v>0</v>
      </c>
      <c r="G16" s="17">
        <f>IF(OR($E15="M",$E15="W"),IF($D16="u60",G15*0.035*IF(OR(AND(G15&lt;100, $E15="W"), AND(G15&lt;400,$E15="M")),0,1),IF($D16="60-69",G15*0.025*IF(OR(AND(G15&lt;100, $E15="W"), AND(G15&lt;400,$E15="M")),0,1),IF($D16="70+",G15*0*IF(OR(AND(G15&lt;100, $E15="W"), AND(G15&lt;400,$E15="M")),0,1),G15*0.035*IF(OR(AND(G15&lt;100, $E15="W"), AND(G15&lt;400,$E15="M")),0,1)))),0)</f>
        <v>0</v>
      </c>
      <c r="H16" s="17">
        <f>IF(OR($E15="M",$E15="W"),IF($D16="u60",H15*0.035*IF(OR(AND(H15&lt;100, $E15="W"), AND(H15&lt;400,$E15="M")),0,1),IF($D16="60-69",H15*0.025*IF(OR(AND(H15&lt;100, $E15="W"), AND(H15&lt;400,$E15="M")),0,1),IF($D16="70+",H15*0*IF(OR(AND(H15&lt;100, $E15="W"), AND(H15&lt;400,$E15="M")),0,1),H15*0.035*IF(OR(AND(H15&lt;100, $E15="W"), AND(H15&lt;400,$E15="M")),0,1)))),0)</f>
        <v>0</v>
      </c>
      <c r="I16" s="17">
        <f>IF(OR($E15="M",$E15="W"),IF($D16="u60",I15*0.035*IF(OR(AND(I15&lt;100, $E15="W"), AND(I15&lt;400,$E15="M")),0,1),IF($D16="60-69",I15*0.025*IF(OR(AND(I15&lt;100, $E15="W"), AND(I15&lt;400,$E15="M")),0,1),IF($D16="70+",I15*0*IF(OR(AND(I15&lt;100, $E15="W"), AND(I15&lt;400,$E15="M")),0,1),I15*0.035*IF(OR(AND(I15&lt;100, $E15="W"), AND(I15&lt;400,$E15="M")),0,1)))),0)</f>
        <v>0</v>
      </c>
      <c r="J16" s="17">
        <f>IF(OR($E15="M",$E15="W"),IF($D16="u60",J15*0.035*IF(OR(AND(J15&lt;100, $E15="W"), AND(J15&lt;400,$E15="M")),0,1),IF($D16="60-69",J15*0.025*IF(OR(AND(J15&lt;100, $E15="W"), AND(J15&lt;400,$E15="M")),0,1),IF($D16="70+",J15*0*IF(OR(AND(J15&lt;100, $E15="W"), AND(J15&lt;400,$E15="M")),0,1),J15*0.035*IF(OR(AND(J15&lt;100, $E15="W"), AND(J15&lt;400,$E15="M")),0,1)))),0)</f>
        <v>0</v>
      </c>
      <c r="K16" s="17">
        <f t="shared" si="0"/>
        <v>0</v>
      </c>
      <c r="L16" s="17"/>
      <c r="M16" s="62"/>
      <c r="N16" s="68"/>
      <c r="O16" s="69"/>
    </row>
    <row r="17" spans="1:15" ht="14.4" thickBot="1" x14ac:dyDescent="0.3">
      <c r="A17" s="18"/>
      <c r="B17" s="19"/>
      <c r="C17" s="20"/>
      <c r="D17" s="20"/>
      <c r="E17" s="36"/>
      <c r="F17" s="21">
        <f>IF(OR($E15="M",$E15="W"),IF($D16="u60",F15*IF(OR(AND(F15&lt;100, $E15="W"), AND(F15&lt;400,$E15="M")),0.07,0.035),IF($D16="60-69",F15*0.025*IF(OR(AND(F15&lt;100, $E15="W"), AND(F15&lt;400,$E15="M")),1,0),IF($D16="70+",F15*0,F15*IF(OR(AND(F15&lt;100, $E15="W"), AND(F15&lt;400,$E15="M")),0.07,0.035)))),0)</f>
        <v>0</v>
      </c>
      <c r="G17" s="21">
        <f>IF(OR($E15="M",$E15="W"),IF($D16="u60",G15*IF(OR(AND(G15&lt;100, $E15="W"), AND(G15&lt;400,$E15="M")),0.07,0.035),IF($D16="60-69",G15*0.025*IF(OR(AND(G15&lt;100, $E15="W"), AND(G15&lt;400,$E15="M")),1,0),IF($D16="70+",G15*0,G15*IF(OR(AND(G15&lt;100, $E15="W"), AND(G15&lt;400,$E15="M")),0.07,0.035)))),0)</f>
        <v>0</v>
      </c>
      <c r="H17" s="21">
        <f>IF(OR($E15="M",$E15="W"),IF($D16="u60",H15*IF(OR(AND(H15&lt;100, $E15="W"), AND(H15&lt;400,$E15="M")),0.07,0.035),IF($D16="60-69",H15*0.025*IF(OR(AND(H15&lt;100, $E15="W"), AND(H15&lt;400,$E15="M")),1,0),IF($D16="70+",H15*0,H15*IF(OR(AND(H15&lt;100, $E15="W"), AND(H15&lt;400,$E15="M")),0.07,0.035)))),0)</f>
        <v>0</v>
      </c>
      <c r="I17" s="21">
        <f>IF(OR($E15="M",$E15="W"),IF($D16="u60",I15*IF(OR(AND(I15&lt;100, $E15="W"), AND(I15&lt;400,$E15="M")),0.07,0.035),IF($D16="60-69",I15*0.025*IF(OR(AND(I15&lt;100, $E15="W"), AND(I15&lt;400,$E15="M")),1,0),IF($D16="70+",I15*0,I15*IF(OR(AND(I15&lt;100, $E15="W"), AND(I15&lt;400,$E15="M")),0.07,0.035)))),0)</f>
        <v>0</v>
      </c>
      <c r="J17" s="21">
        <f>IF(OR($E15="M",$E15="W"),IF($D16="u60",J15*IF(OR(AND(J15&lt;100, $E15="W"), AND(J15&lt;400,$E15="M")),0.07,0.035),IF($D16="60-69",J15*0.025*IF(OR(AND(J15&lt;100, $E15="W"), AND(J15&lt;400,$E15="M")),1,0),IF($D16="70+",J15*0,J15*IF(OR(AND(J15&lt;100, $E15="W"), AND(J15&lt;400,$E15="M")),0.07,0.035)))),0)</f>
        <v>0</v>
      </c>
      <c r="K17" s="21">
        <f t="shared" si="0"/>
        <v>0</v>
      </c>
      <c r="L17" s="21">
        <f>SUM(K16:K17)</f>
        <v>0</v>
      </c>
      <c r="M17" s="63"/>
      <c r="N17" s="70"/>
      <c r="O17" s="71"/>
    </row>
    <row r="18" spans="1:15" ht="14.4" thickTop="1" x14ac:dyDescent="0.25">
      <c r="A18" s="14"/>
      <c r="B18" s="15"/>
      <c r="C18" s="16"/>
      <c r="D18" s="16"/>
      <c r="E18" s="36" t="s">
        <v>21</v>
      </c>
      <c r="F18" s="37"/>
      <c r="G18" s="37"/>
      <c r="H18" s="37"/>
      <c r="I18" s="37"/>
      <c r="J18" s="37"/>
      <c r="K18" s="17">
        <f t="shared" si="0"/>
        <v>0</v>
      </c>
      <c r="L18" s="17">
        <f>IF(D19="70+",0,K18)</f>
        <v>0</v>
      </c>
      <c r="M18" s="61">
        <f>COUNTIF(F18:J18,"&gt;0")</f>
        <v>0</v>
      </c>
      <c r="N18" s="66"/>
      <c r="O18" s="67"/>
    </row>
    <row r="19" spans="1:15" ht="13.8" x14ac:dyDescent="0.25">
      <c r="A19" s="29"/>
      <c r="B19" s="30"/>
      <c r="C19" s="31"/>
      <c r="D19" s="31"/>
      <c r="E19" s="36"/>
      <c r="F19" s="17">
        <f>IF(OR($E18="M",$E18="W"),IF($D19="u60",F18*0.035*IF(OR(AND(F18&lt;100, $E18="W"), AND(F18&lt;400,$E18="M")),0,1),IF($D19="60-69",F18*0.025*IF(OR(AND(F18&lt;100, $E18="W"), AND(F18&lt;400,$E18="M")),0,1),IF($D19="70+",F18*0*IF(OR(AND(F18&lt;100, $E18="W"), AND(F18&lt;400,$E18="M")),0,1),F18*0.035*IF(OR(AND(F18&lt;100, $E18="W"), AND(F18&lt;400,$E18="M")),0,1)))),0)</f>
        <v>0</v>
      </c>
      <c r="G19" s="17">
        <f>IF(OR($E18="M",$E18="W"),IF($D19="u60",G18*0.035*IF(OR(AND(G18&lt;100, $E18="W"), AND(G18&lt;400,$E18="M")),0,1),IF($D19="60-69",G18*0.025*IF(OR(AND(G18&lt;100, $E18="W"), AND(G18&lt;400,$E18="M")),0,1),IF($D19="70+",G18*0*IF(OR(AND(G18&lt;100, $E18="W"), AND(G18&lt;400,$E18="M")),0,1),G18*0.035*IF(OR(AND(G18&lt;100, $E18="W"), AND(G18&lt;400,$E18="M")),0,1)))),0)</f>
        <v>0</v>
      </c>
      <c r="H19" s="17">
        <f>IF(OR($E18="M",$E18="W"),IF($D19="u60",H18*0.035*IF(OR(AND(H18&lt;100, $E18="W"), AND(H18&lt;400,$E18="M")),0,1),IF($D19="60-69",H18*0.025*IF(OR(AND(H18&lt;100, $E18="W"), AND(H18&lt;400,$E18="M")),0,1),IF($D19="70+",H18*0*IF(OR(AND(H18&lt;100, $E18="W"), AND(H18&lt;400,$E18="M")),0,1),H18*0.035*IF(OR(AND(H18&lt;100, $E18="W"), AND(H18&lt;400,$E18="M")),0,1)))),0)</f>
        <v>0</v>
      </c>
      <c r="I19" s="17">
        <f>IF(OR($E18="M",$E18="W"),IF($D19="u60",I18*0.035*IF(OR(AND(I18&lt;100, $E18="W"), AND(I18&lt;400,$E18="M")),0,1),IF($D19="60-69",I18*0.025*IF(OR(AND(I18&lt;100, $E18="W"), AND(I18&lt;400,$E18="M")),0,1),IF($D19="70+",I18*0*IF(OR(AND(I18&lt;100, $E18="W"), AND(I18&lt;400,$E18="M")),0,1),I18*0.035*IF(OR(AND(I18&lt;100, $E18="W"), AND(I18&lt;400,$E18="M")),0,1)))),0)</f>
        <v>0</v>
      </c>
      <c r="J19" s="17">
        <f>IF(OR($E18="M",$E18="W"),IF($D19="u60",J18*0.035*IF(OR(AND(J18&lt;100, $E18="W"), AND(J18&lt;400,$E18="M")),0,1),IF($D19="60-69",J18*0.025*IF(OR(AND(J18&lt;100, $E18="W"), AND(J18&lt;400,$E18="M")),0,1),IF($D19="70+",J18*0*IF(OR(AND(J18&lt;100, $E18="W"), AND(J18&lt;400,$E18="M")),0,1),J18*0.035*IF(OR(AND(J18&lt;100, $E18="W"), AND(J18&lt;400,$E18="M")),0,1)))),0)</f>
        <v>0</v>
      </c>
      <c r="K19" s="17">
        <f t="shared" si="0"/>
        <v>0</v>
      </c>
      <c r="L19" s="17"/>
      <c r="M19" s="62"/>
      <c r="N19" s="68"/>
      <c r="O19" s="69"/>
    </row>
    <row r="20" spans="1:15" ht="14.4" thickBot="1" x14ac:dyDescent="0.3">
      <c r="A20" s="18"/>
      <c r="B20" s="19"/>
      <c r="C20" s="20"/>
      <c r="D20" s="20"/>
      <c r="E20" s="36"/>
      <c r="F20" s="21">
        <f>IF(OR($E18="M",$E18="W"),IF($D19="u60",F18*IF(OR(AND(F18&lt;100, $E18="W"), AND(F18&lt;400,$E18="M")),0.07,0.035),IF($D19="60-69",F18*0.025*IF(OR(AND(F18&lt;100, $E18="W"), AND(F18&lt;400,$E18="M")),1,0),IF($D19="70+",F18*0,F18*IF(OR(AND(F18&lt;100, $E18="W"), AND(F18&lt;400,$E18="M")),0.07,0.035)))),0)</f>
        <v>0</v>
      </c>
      <c r="G20" s="21">
        <f>IF(OR($E18="M",$E18="W"),IF($D19="u60",G18*IF(OR(AND(G18&lt;100, $E18="W"), AND(G18&lt;400,$E18="M")),0.07,0.035),IF($D19="60-69",G18*0.025*IF(OR(AND(G18&lt;100, $E18="W"), AND(G18&lt;400,$E18="M")),1,0),IF($D19="70+",G18*0,G18*IF(OR(AND(G18&lt;100, $E18="W"), AND(G18&lt;400,$E18="M")),0.07,0.035)))),0)</f>
        <v>0</v>
      </c>
      <c r="H20" s="21">
        <f>IF(OR($E18="M",$E18="W"),IF($D19="u60",H18*IF(OR(AND(H18&lt;100, $E18="W"), AND(H18&lt;400,$E18="M")),0.07,0.035),IF($D19="60-69",H18*0.025*IF(OR(AND(H18&lt;100, $E18="W"), AND(H18&lt;400,$E18="M")),1,0),IF($D19="70+",H18*0,H18*IF(OR(AND(H18&lt;100, $E18="W"), AND(H18&lt;400,$E18="M")),0.07,0.035)))),0)</f>
        <v>0</v>
      </c>
      <c r="I20" s="21">
        <f>IF(OR($E18="M",$E18="W"),IF($D19="u60",I18*IF(OR(AND(I18&lt;100, $E18="W"), AND(I18&lt;400,$E18="M")),0.07,0.035),IF($D19="60-69",I18*0.025*IF(OR(AND(I18&lt;100, $E18="W"), AND(I18&lt;400,$E18="M")),1,0),IF($D19="70+",I18*0,I18*IF(OR(AND(I18&lt;100, $E18="W"), AND(I18&lt;400,$E18="M")),0.07,0.035)))),0)</f>
        <v>0</v>
      </c>
      <c r="J20" s="21">
        <f>IF(OR($E18="M",$E18="W"),IF($D19="u60",J18*IF(OR(AND(J18&lt;100, $E18="W"), AND(J18&lt;400,$E18="M")),0.07,0.035),IF($D19="60-69",J18*0.025*IF(OR(AND(J18&lt;100, $E18="W"), AND(J18&lt;400,$E18="M")),1,0),IF($D19="70+",J18*0,J18*IF(OR(AND(J18&lt;100, $E18="W"), AND(J18&lt;400,$E18="M")),0.07,0.035)))),0)</f>
        <v>0</v>
      </c>
      <c r="K20" s="21">
        <f t="shared" si="0"/>
        <v>0</v>
      </c>
      <c r="L20" s="21">
        <f>SUM(K19:K20)</f>
        <v>0</v>
      </c>
      <c r="M20" s="63"/>
      <c r="N20" s="70"/>
      <c r="O20" s="71"/>
    </row>
    <row r="21" spans="1:15" ht="14.4" thickTop="1" x14ac:dyDescent="0.25">
      <c r="A21" s="14"/>
      <c r="B21" s="15"/>
      <c r="C21" s="16"/>
      <c r="D21" s="16"/>
      <c r="E21" s="36" t="s">
        <v>21</v>
      </c>
      <c r="F21" s="37"/>
      <c r="G21" s="37"/>
      <c r="H21" s="37"/>
      <c r="I21" s="37"/>
      <c r="J21" s="37"/>
      <c r="K21" s="17">
        <f t="shared" si="0"/>
        <v>0</v>
      </c>
      <c r="L21" s="17">
        <f>IF(D22="70+",0,K21)</f>
        <v>0</v>
      </c>
      <c r="M21" s="61">
        <f>COUNTIF(F21:J21,"&gt;0")</f>
        <v>0</v>
      </c>
      <c r="N21" s="66"/>
      <c r="O21" s="67"/>
    </row>
    <row r="22" spans="1:15" ht="13.8" x14ac:dyDescent="0.25">
      <c r="A22" s="29"/>
      <c r="B22" s="30"/>
      <c r="C22" s="31"/>
      <c r="D22" s="31"/>
      <c r="E22" s="36"/>
      <c r="F22" s="17">
        <f>IF(OR($E21="M",$E21="W"),IF($D22="u60",F21*0.035*IF(OR(AND(F21&lt;100, $E21="W"), AND(F21&lt;400,$E21="M")),0,1),IF($D22="60-69",F21*0.025*IF(OR(AND(F21&lt;100, $E21="W"), AND(F21&lt;400,$E21="M")),0,1),IF($D22="70+",F21*0*IF(OR(AND(F21&lt;100, $E21="W"), AND(F21&lt;400,$E21="M")),0,1),F21*0.035*IF(OR(AND(F21&lt;100, $E21="W"), AND(F21&lt;400,$E21="M")),0,1)))),0)</f>
        <v>0</v>
      </c>
      <c r="G22" s="17">
        <f>IF(OR($E21="M",$E21="W"),IF($D22="u60",G21*0.035*IF(OR(AND(G21&lt;100, $E21="W"), AND(G21&lt;400,$E21="M")),0,1),IF($D22="60-69",G21*0.025*IF(OR(AND(G21&lt;100, $E21="W"), AND(G21&lt;400,$E21="M")),0,1),IF($D22="70+",G21*0*IF(OR(AND(G21&lt;100, $E21="W"), AND(G21&lt;400,$E21="M")),0,1),G21*0.035*IF(OR(AND(G21&lt;100, $E21="W"), AND(G21&lt;400,$E21="M")),0,1)))),0)</f>
        <v>0</v>
      </c>
      <c r="H22" s="17">
        <f>IF(OR($E21="M",$E21="W"),IF($D22="u60",H21*0.035*IF(OR(AND(H21&lt;100, $E21="W"), AND(H21&lt;400,$E21="M")),0,1),IF($D22="60-69",H21*0.025*IF(OR(AND(H21&lt;100, $E21="W"), AND(H21&lt;400,$E21="M")),0,1),IF($D22="70+",H21*0*IF(OR(AND(H21&lt;100, $E21="W"), AND(H21&lt;400,$E21="M")),0,1),H21*0.035*IF(OR(AND(H21&lt;100, $E21="W"), AND(H21&lt;400,$E21="M")),0,1)))),0)</f>
        <v>0</v>
      </c>
      <c r="I22" s="17">
        <f>IF(OR($E21="M",$E21="W"),IF($D22="u60",I21*0.035*IF(OR(AND(I21&lt;100, $E21="W"), AND(I21&lt;400,$E21="M")),0,1),IF($D22="60-69",I21*0.025*IF(OR(AND(I21&lt;100, $E21="W"), AND(I21&lt;400,$E21="M")),0,1),IF($D22="70+",I21*0*IF(OR(AND(I21&lt;100, $E21="W"), AND(I21&lt;400,$E21="M")),0,1),I21*0.035*IF(OR(AND(I21&lt;100, $E21="W"), AND(I21&lt;400,$E21="M")),0,1)))),0)</f>
        <v>0</v>
      </c>
      <c r="J22" s="17">
        <f>IF(OR($E21="M",$E21="W"),IF($D22="u60",J21*0.035*IF(OR(AND(J21&lt;100, $E21="W"), AND(J21&lt;400,$E21="M")),0,1),IF($D22="60-69",J21*0.025*IF(OR(AND(J21&lt;100, $E21="W"), AND(J21&lt;400,$E21="M")),0,1),IF($D22="70+",J21*0*IF(OR(AND(J21&lt;100, $E21="W"), AND(J21&lt;400,$E21="M")),0,1),J21*0.035*IF(OR(AND(J21&lt;100, $E21="W"), AND(J21&lt;400,$E21="M")),0,1)))),0)</f>
        <v>0</v>
      </c>
      <c r="K22" s="17">
        <f t="shared" si="0"/>
        <v>0</v>
      </c>
      <c r="L22" s="17"/>
      <c r="M22" s="62"/>
      <c r="N22" s="68"/>
      <c r="O22" s="69"/>
    </row>
    <row r="23" spans="1:15" ht="14.4" thickBot="1" x14ac:dyDescent="0.3">
      <c r="A23" s="18"/>
      <c r="B23" s="19"/>
      <c r="C23" s="20"/>
      <c r="D23" s="20"/>
      <c r="E23" s="36"/>
      <c r="F23" s="21">
        <f>IF(OR($E21="M",$E21="W"),IF($D22="u60",F21*IF(OR(AND(F21&lt;100, $E21="W"), AND(F21&lt;400,$E21="M")),0.07,0.035),IF($D22="60-69",F21*0.025*IF(OR(AND(F21&lt;100, $E21="W"), AND(F21&lt;400,$E21="M")),1,0),IF($D22="70+",F21*0,F21*IF(OR(AND(F21&lt;100, $E21="W"), AND(F21&lt;400,$E21="M")),0.07,0.035)))),0)</f>
        <v>0</v>
      </c>
      <c r="G23" s="21">
        <f>IF(OR($E21="M",$E21="W"),IF($D22="u60",G21*IF(OR(AND(G21&lt;100, $E21="W"), AND(G21&lt;400,$E21="M")),0.07,0.035),IF($D22="60-69",G21*0.025*IF(OR(AND(G21&lt;100, $E21="W"), AND(G21&lt;400,$E21="M")),1,0),IF($D22="70+",G21*0,G21*IF(OR(AND(G21&lt;100, $E21="W"), AND(G21&lt;400,$E21="M")),0.07,0.035)))),0)</f>
        <v>0</v>
      </c>
      <c r="H23" s="21">
        <f>IF(OR($E21="M",$E21="W"),IF($D22="u60",H21*IF(OR(AND(H21&lt;100, $E21="W"), AND(H21&lt;400,$E21="M")),0.07,0.035),IF($D22="60-69",H21*0.025*IF(OR(AND(H21&lt;100, $E21="W"), AND(H21&lt;400,$E21="M")),1,0),IF($D22="70+",H21*0,H21*IF(OR(AND(H21&lt;100, $E21="W"), AND(H21&lt;400,$E21="M")),0.07,0.035)))),0)</f>
        <v>0</v>
      </c>
      <c r="I23" s="21">
        <f>IF(OR($E21="M",$E21="W"),IF($D22="u60",I21*IF(OR(AND(I21&lt;100, $E21="W"), AND(I21&lt;400,$E21="M")),0.07,0.035),IF($D22="60-69",I21*0.025*IF(OR(AND(I21&lt;100, $E21="W"), AND(I21&lt;400,$E21="M")),1,0),IF($D22="70+",I21*0,I21*IF(OR(AND(I21&lt;100, $E21="W"), AND(I21&lt;400,$E21="M")),0.07,0.035)))),0)</f>
        <v>0</v>
      </c>
      <c r="J23" s="21">
        <f>IF(OR($E21="M",$E21="W"),IF($D22="u60",J21*IF(OR(AND(J21&lt;100, $E21="W"), AND(J21&lt;400,$E21="M")),0.07,0.035),IF($D22="60-69",J21*0.025*IF(OR(AND(J21&lt;100, $E21="W"), AND(J21&lt;400,$E21="M")),1,0),IF($D22="70+",J21*0,J21*IF(OR(AND(J21&lt;100, $E21="W"), AND(J21&lt;400,$E21="M")),0.07,0.035)))),0)</f>
        <v>0</v>
      </c>
      <c r="K23" s="21">
        <f t="shared" si="0"/>
        <v>0</v>
      </c>
      <c r="L23" s="21">
        <f>SUM(K22:K23)</f>
        <v>0</v>
      </c>
      <c r="M23" s="63"/>
      <c r="N23" s="70"/>
      <c r="O23" s="71"/>
    </row>
    <row r="24" spans="1:15" ht="14.4" thickTop="1" x14ac:dyDescent="0.25">
      <c r="A24" s="14"/>
      <c r="B24" s="15"/>
      <c r="C24" s="16"/>
      <c r="D24" s="16"/>
      <c r="E24" s="36" t="s">
        <v>21</v>
      </c>
      <c r="F24" s="37"/>
      <c r="G24" s="37"/>
      <c r="H24" s="37"/>
      <c r="I24" s="37"/>
      <c r="J24" s="37"/>
      <c r="K24" s="17">
        <f t="shared" si="0"/>
        <v>0</v>
      </c>
      <c r="L24" s="17">
        <f>IF(D25="70+",0,K24)</f>
        <v>0</v>
      </c>
      <c r="M24" s="61">
        <f>COUNTIF(F24:J24,"&gt;0")</f>
        <v>0</v>
      </c>
      <c r="N24" s="66"/>
      <c r="O24" s="67"/>
    </row>
    <row r="25" spans="1:15" ht="13.8" x14ac:dyDescent="0.25">
      <c r="A25" s="29"/>
      <c r="B25" s="30"/>
      <c r="C25" s="31"/>
      <c r="D25" s="31"/>
      <c r="E25" s="36"/>
      <c r="F25" s="17">
        <f>IF(OR($E24="M",$E24="W"),IF($D25="u60",F24*0.035*IF(OR(AND(F24&lt;100, $E24="W"), AND(F24&lt;400,$E24="M")),0,1),IF($D25="60-69",F24*0.025*IF(OR(AND(F24&lt;100, $E24="W"), AND(F24&lt;400,$E24="M")),0,1),IF($D25="70+",F24*0*IF(OR(AND(F24&lt;100, $E24="W"), AND(F24&lt;400,$E24="M")),0,1),F24*0.035*IF(OR(AND(F24&lt;100, $E24="W"), AND(F24&lt;400,$E24="M")),0,1)))),0)</f>
        <v>0</v>
      </c>
      <c r="G25" s="17">
        <f>IF(OR($E24="M",$E24="W"),IF($D25="u60",G24*0.035*IF(OR(AND(G24&lt;100, $E24="W"), AND(G24&lt;400,$E24="M")),0,1),IF($D25="60-69",G24*0.025*IF(OR(AND(G24&lt;100, $E24="W"), AND(G24&lt;400,$E24="M")),0,1),IF($D25="70+",G24*0*IF(OR(AND(G24&lt;100, $E24="W"), AND(G24&lt;400,$E24="M")),0,1),G24*0.035*IF(OR(AND(G24&lt;100, $E24="W"), AND(G24&lt;400,$E24="M")),0,1)))),0)</f>
        <v>0</v>
      </c>
      <c r="H25" s="17">
        <f>IF(OR($E24="M",$E24="W"),IF($D25="u60",H24*0.035*IF(OR(AND(H24&lt;100, $E24="W"), AND(H24&lt;400,$E24="M")),0,1),IF($D25="60-69",H24*0.025*IF(OR(AND(H24&lt;100, $E24="W"), AND(H24&lt;400,$E24="M")),0,1),IF($D25="70+",H24*0*IF(OR(AND(H24&lt;100, $E24="W"), AND(H24&lt;400,$E24="M")),0,1),H24*0.035*IF(OR(AND(H24&lt;100, $E24="W"), AND(H24&lt;400,$E24="M")),0,1)))),0)</f>
        <v>0</v>
      </c>
      <c r="I25" s="17">
        <f>IF(OR($E24="M",$E24="W"),IF($D25="u60",I24*0.035*IF(OR(AND(I24&lt;100, $E24="W"), AND(I24&lt;400,$E24="M")),0,1),IF($D25="60-69",I24*0.025*IF(OR(AND(I24&lt;100, $E24="W"), AND(I24&lt;400,$E24="M")),0,1),IF($D25="70+",I24*0*IF(OR(AND(I24&lt;100, $E24="W"), AND(I24&lt;400,$E24="M")),0,1),I24*0.035*IF(OR(AND(I24&lt;100, $E24="W"), AND(I24&lt;400,$E24="M")),0,1)))),0)</f>
        <v>0</v>
      </c>
      <c r="J25" s="17">
        <f>IF(OR($E24="M",$E24="W"),IF($D25="u60",J24*0.035*IF(OR(AND(J24&lt;100, $E24="W"), AND(J24&lt;400,$E24="M")),0,1),IF($D25="60-69",J24*0.025*IF(OR(AND(J24&lt;100, $E24="W"), AND(J24&lt;400,$E24="M")),0,1),IF($D25="70+",J24*0*IF(OR(AND(J24&lt;100, $E24="W"), AND(J24&lt;400,$E24="M")),0,1),J24*0.035*IF(OR(AND(J24&lt;100, $E24="W"), AND(J24&lt;400,$E24="M")),0,1)))),0)</f>
        <v>0</v>
      </c>
      <c r="K25" s="17">
        <f t="shared" si="0"/>
        <v>0</v>
      </c>
      <c r="L25" s="17"/>
      <c r="M25" s="62"/>
      <c r="N25" s="68"/>
      <c r="O25" s="69"/>
    </row>
    <row r="26" spans="1:15" ht="14.4" thickBot="1" x14ac:dyDescent="0.3">
      <c r="A26" s="18"/>
      <c r="B26" s="19"/>
      <c r="C26" s="20"/>
      <c r="D26" s="20"/>
      <c r="E26" s="36"/>
      <c r="F26" s="21">
        <f>IF(OR($E24="M",$E24="W"),IF($D25="u60",F24*IF(OR(AND(F24&lt;100, $E24="W"), AND(F24&lt;400,$E24="M")),0.07,0.035),IF($D25="60-69",F24*0.025*IF(OR(AND(F24&lt;100, $E24="W"), AND(F24&lt;400,$E24="M")),1,0),IF($D25="70+",F24*0,F24*IF(OR(AND(F24&lt;100, $E24="W"), AND(F24&lt;400,$E24="M")),0.07,0.035)))),0)</f>
        <v>0</v>
      </c>
      <c r="G26" s="21">
        <f>IF(OR($E24="M",$E24="W"),IF($D25="u60",G24*IF(OR(AND(G24&lt;100, $E24="W"), AND(G24&lt;400,$E24="M")),0.07,0.035),IF($D25="60-69",G24*0.025*IF(OR(AND(G24&lt;100, $E24="W"), AND(G24&lt;400,$E24="M")),1,0),IF($D25="70+",G24*0,G24*IF(OR(AND(G24&lt;100, $E24="W"), AND(G24&lt;400,$E24="M")),0.07,0.035)))),0)</f>
        <v>0</v>
      </c>
      <c r="H26" s="21">
        <f>IF(OR($E24="M",$E24="W"),IF($D25="u60",H24*IF(OR(AND(H24&lt;100, $E24="W"), AND(H24&lt;400,$E24="M")),0.07,0.035),IF($D25="60-69",H24*0.025*IF(OR(AND(H24&lt;100, $E24="W"), AND(H24&lt;400,$E24="M")),1,0),IF($D25="70+",H24*0,H24*IF(OR(AND(H24&lt;100, $E24="W"), AND(H24&lt;400,$E24="M")),0.07,0.035)))),0)</f>
        <v>0</v>
      </c>
      <c r="I26" s="21">
        <f>IF(OR($E24="M",$E24="W"),IF($D25="u60",I24*IF(OR(AND(I24&lt;100, $E24="W"), AND(I24&lt;400,$E24="M")),0.07,0.035),IF($D25="60-69",I24*0.025*IF(OR(AND(I24&lt;100, $E24="W"), AND(I24&lt;400,$E24="M")),1,0),IF($D25="70+",I24*0,I24*IF(OR(AND(I24&lt;100, $E24="W"), AND(I24&lt;400,$E24="M")),0.07,0.035)))),0)</f>
        <v>0</v>
      </c>
      <c r="J26" s="21">
        <f>IF(OR($E24="M",$E24="W"),IF($D25="u60",J24*IF(OR(AND(J24&lt;100, $E24="W"), AND(J24&lt;400,$E24="M")),0.07,0.035),IF($D25="60-69",J24*0.025*IF(OR(AND(J24&lt;100, $E24="W"), AND(J24&lt;400,$E24="M")),1,0),IF($D25="70+",J24*0,J24*IF(OR(AND(J24&lt;100, $E24="W"), AND(J24&lt;400,$E24="M")),0.07,0.035)))),0)</f>
        <v>0</v>
      </c>
      <c r="K26" s="21">
        <f t="shared" si="0"/>
        <v>0</v>
      </c>
      <c r="L26" s="21">
        <f>SUM(K25:K26)</f>
        <v>0</v>
      </c>
      <c r="M26" s="63"/>
      <c r="N26" s="70"/>
      <c r="O26" s="71"/>
    </row>
    <row r="27" spans="1:15" ht="14.4" thickTop="1" x14ac:dyDescent="0.25">
      <c r="A27" s="14"/>
      <c r="B27" s="15"/>
      <c r="C27" s="16"/>
      <c r="D27" s="16"/>
      <c r="E27" s="36" t="s">
        <v>21</v>
      </c>
      <c r="F27" s="37"/>
      <c r="G27" s="37"/>
      <c r="H27" s="37"/>
      <c r="I27" s="37"/>
      <c r="J27" s="37"/>
      <c r="K27" s="17">
        <f t="shared" si="0"/>
        <v>0</v>
      </c>
      <c r="L27" s="17">
        <f>IF(D28="70+",0,K27)</f>
        <v>0</v>
      </c>
      <c r="M27" s="61">
        <f>COUNTIF(F27:J27,"&gt;0")</f>
        <v>0</v>
      </c>
      <c r="N27" s="66"/>
      <c r="O27" s="67"/>
    </row>
    <row r="28" spans="1:15" ht="13.8" x14ac:dyDescent="0.25">
      <c r="A28" s="29"/>
      <c r="B28" s="30"/>
      <c r="C28" s="31"/>
      <c r="D28" s="31"/>
      <c r="E28" s="36"/>
      <c r="F28" s="17">
        <f>IF(OR($E27="M",$E27="W"),IF($D28="u60",F27*0.035*IF(OR(AND(F27&lt;100, $E27="W"), AND(F27&lt;400,$E27="M")),0,1),IF($D28="60-69",F27*0.025*IF(OR(AND(F27&lt;100, $E27="W"), AND(F27&lt;400,$E27="M")),0,1),IF($D28="70+",F27*0*IF(OR(AND(F27&lt;100, $E27="W"), AND(F27&lt;400,$E27="M")),0,1),F27*0.035*IF(OR(AND(F27&lt;100, $E27="W"), AND(F27&lt;400,$E27="M")),0,1)))),0)</f>
        <v>0</v>
      </c>
      <c r="G28" s="17">
        <f>IF(OR($E27="M",$E27="W"),IF($D28="u60",G27*0.035*IF(OR(AND(G27&lt;100, $E27="W"), AND(G27&lt;400,$E27="M")),0,1),IF($D28="60-69",G27*0.025*IF(OR(AND(G27&lt;100, $E27="W"), AND(G27&lt;400,$E27="M")),0,1),IF($D28="70+",G27*0*IF(OR(AND(G27&lt;100, $E27="W"), AND(G27&lt;400,$E27="M")),0,1),G27*0.035*IF(OR(AND(G27&lt;100, $E27="W"), AND(G27&lt;400,$E27="M")),0,1)))),0)</f>
        <v>0</v>
      </c>
      <c r="H28" s="17">
        <f>IF(OR($E27="M",$E27="W"),IF($D28="u60",H27*0.035*IF(OR(AND(H27&lt;100, $E27="W"), AND(H27&lt;400,$E27="M")),0,1),IF($D28="60-69",H27*0.025*IF(OR(AND(H27&lt;100, $E27="W"), AND(H27&lt;400,$E27="M")),0,1),IF($D28="70+",H27*0*IF(OR(AND(H27&lt;100, $E27="W"), AND(H27&lt;400,$E27="M")),0,1),H27*0.035*IF(OR(AND(H27&lt;100, $E27="W"), AND(H27&lt;400,$E27="M")),0,1)))),0)</f>
        <v>0</v>
      </c>
      <c r="I28" s="17">
        <f>IF(OR($E27="M",$E27="W"),IF($D28="u60",I27*0.035*IF(OR(AND(I27&lt;100, $E27="W"), AND(I27&lt;400,$E27="M")),0,1),IF($D28="60-69",I27*0.025*IF(OR(AND(I27&lt;100, $E27="W"), AND(I27&lt;400,$E27="M")),0,1),IF($D28="70+",I27*0*IF(OR(AND(I27&lt;100, $E27="W"), AND(I27&lt;400,$E27="M")),0,1),I27*0.035*IF(OR(AND(I27&lt;100, $E27="W"), AND(I27&lt;400,$E27="M")),0,1)))),0)</f>
        <v>0</v>
      </c>
      <c r="J28" s="17">
        <f>IF(OR($E27="M",$E27="W"),IF($D28="u60",J27*0.035*IF(OR(AND(J27&lt;100, $E27="W"), AND(J27&lt;400,$E27="M")),0,1),IF($D28="60-69",J27*0.025*IF(OR(AND(J27&lt;100, $E27="W"), AND(J27&lt;400,$E27="M")),0,1),IF($D28="70+",J27*0*IF(OR(AND(J27&lt;100, $E27="W"), AND(J27&lt;400,$E27="M")),0,1),J27*0.035*IF(OR(AND(J27&lt;100, $E27="W"), AND(J27&lt;400,$E27="M")),0,1)))),0)</f>
        <v>0</v>
      </c>
      <c r="K28" s="17">
        <f t="shared" si="0"/>
        <v>0</v>
      </c>
      <c r="L28" s="17"/>
      <c r="M28" s="62"/>
      <c r="N28" s="68"/>
      <c r="O28" s="69"/>
    </row>
    <row r="29" spans="1:15" ht="14.4" thickBot="1" x14ac:dyDescent="0.3">
      <c r="A29" s="18"/>
      <c r="B29" s="19"/>
      <c r="C29" s="20"/>
      <c r="D29" s="20"/>
      <c r="E29" s="36"/>
      <c r="F29" s="21">
        <f>IF(OR($E27="M",$E27="W"),IF($D28="u60",F27*IF(OR(AND(F27&lt;100, $E27="W"), AND(F27&lt;400,$E27="M")),0.07,0.035),IF($D28="60-69",F27*0.025*IF(OR(AND(F27&lt;100, $E27="W"), AND(F27&lt;400,$E27="M")),1,0),IF($D28="70+",F27*0,F27*IF(OR(AND(F27&lt;100, $E27="W"), AND(F27&lt;400,$E27="M")),0.07,0.035)))),0)</f>
        <v>0</v>
      </c>
      <c r="G29" s="21">
        <f>IF(OR($E27="M",$E27="W"),IF($D28="u60",G27*IF(OR(AND(G27&lt;100, $E27="W"), AND(G27&lt;400,$E27="M")),0.07,0.035),IF($D28="60-69",G27*0.025*IF(OR(AND(G27&lt;100, $E27="W"), AND(G27&lt;400,$E27="M")),1,0),IF($D28="70+",G27*0,G27*IF(OR(AND(G27&lt;100, $E27="W"), AND(G27&lt;400,$E27="M")),0.07,0.035)))),0)</f>
        <v>0</v>
      </c>
      <c r="H29" s="21">
        <f>IF(OR($E27="M",$E27="W"),IF($D28="u60",H27*IF(OR(AND(H27&lt;100, $E27="W"), AND(H27&lt;400,$E27="M")),0.07,0.035),IF($D28="60-69",H27*0.025*IF(OR(AND(H27&lt;100, $E27="W"), AND(H27&lt;400,$E27="M")),1,0),IF($D28="70+",H27*0,H27*IF(OR(AND(H27&lt;100, $E27="W"), AND(H27&lt;400,$E27="M")),0.07,0.035)))),0)</f>
        <v>0</v>
      </c>
      <c r="I29" s="21">
        <f>IF(OR($E27="M",$E27="W"),IF($D28="u60",I27*IF(OR(AND(I27&lt;100, $E27="W"), AND(I27&lt;400,$E27="M")),0.07,0.035),IF($D28="60-69",I27*0.025*IF(OR(AND(I27&lt;100, $E27="W"), AND(I27&lt;400,$E27="M")),1,0),IF($D28="70+",I27*0,I27*IF(OR(AND(I27&lt;100, $E27="W"), AND(I27&lt;400,$E27="M")),0.07,0.035)))),0)</f>
        <v>0</v>
      </c>
      <c r="J29" s="21">
        <f>IF(OR($E27="M",$E27="W"),IF($D28="u60",J27*IF(OR(AND(J27&lt;100, $E27="W"), AND(J27&lt;400,$E27="M")),0.07,0.035),IF($D28="60-69",J27*0.025*IF(OR(AND(J27&lt;100, $E27="W"), AND(J27&lt;400,$E27="M")),1,0),IF($D28="70+",J27*0,J27*IF(OR(AND(J27&lt;100, $E27="W"), AND(J27&lt;400,$E27="M")),0.07,0.035)))),0)</f>
        <v>0</v>
      </c>
      <c r="K29" s="21">
        <f t="shared" si="0"/>
        <v>0</v>
      </c>
      <c r="L29" s="21">
        <f>SUM(K28:K29)</f>
        <v>0</v>
      </c>
      <c r="M29" s="63"/>
      <c r="N29" s="70"/>
      <c r="O29" s="71"/>
    </row>
    <row r="30" spans="1:15" ht="14.4" thickTop="1" x14ac:dyDescent="0.25">
      <c r="A30" s="14"/>
      <c r="B30" s="15"/>
      <c r="C30" s="16"/>
      <c r="D30" s="16"/>
      <c r="E30" s="36" t="s">
        <v>21</v>
      </c>
      <c r="F30" s="37"/>
      <c r="G30" s="37"/>
      <c r="H30" s="37"/>
      <c r="I30" s="37"/>
      <c r="J30" s="37"/>
      <c r="K30" s="17">
        <f t="shared" si="0"/>
        <v>0</v>
      </c>
      <c r="L30" s="17">
        <f>IF(D31="70+",0,K30)</f>
        <v>0</v>
      </c>
      <c r="M30" s="61">
        <f>COUNTIF(F30:J30,"&gt;0")</f>
        <v>0</v>
      </c>
      <c r="N30" s="66"/>
      <c r="O30" s="67"/>
    </row>
    <row r="31" spans="1:15" ht="13.8" x14ac:dyDescent="0.25">
      <c r="A31" s="29"/>
      <c r="B31" s="30"/>
      <c r="C31" s="31"/>
      <c r="D31" s="31"/>
      <c r="E31" s="36"/>
      <c r="F31" s="17">
        <f>IF(OR($E30="M",$E30="W"),IF($D31="u60",F30*0.035*IF(OR(AND(F30&lt;100, $E30="W"), AND(F30&lt;400,$E30="M")),0,1),IF($D31="60-69",F30*0.025*IF(OR(AND(F30&lt;100, $E30="W"), AND(F30&lt;400,$E30="M")),0,1),IF($D31="70+",F30*0*IF(OR(AND(F30&lt;100, $E30="W"), AND(F30&lt;400,$E30="M")),0,1),F30*0.035*IF(OR(AND(F30&lt;100, $E30="W"), AND(F30&lt;400,$E30="M")),0,1)))),0)</f>
        <v>0</v>
      </c>
      <c r="G31" s="17">
        <f>IF(OR($E30="M",$E30="W"),IF($D31="u60",G30*0.035*IF(OR(AND(G30&lt;100, $E30="W"), AND(G30&lt;400,$E30="M")),0,1),IF($D31="60-69",G30*0.025*IF(OR(AND(G30&lt;100, $E30="W"), AND(G30&lt;400,$E30="M")),0,1),IF($D31="70+",G30*0*IF(OR(AND(G30&lt;100, $E30="W"), AND(G30&lt;400,$E30="M")),0,1),G30*0.035*IF(OR(AND(G30&lt;100, $E30="W"), AND(G30&lt;400,$E30="M")),0,1)))),0)</f>
        <v>0</v>
      </c>
      <c r="H31" s="17">
        <f>IF(OR($E30="M",$E30="W"),IF($D31="u60",H30*0.035*IF(OR(AND(H30&lt;100, $E30="W"), AND(H30&lt;400,$E30="M")),0,1),IF($D31="60-69",H30*0.025*IF(OR(AND(H30&lt;100, $E30="W"), AND(H30&lt;400,$E30="M")),0,1),IF($D31="70+",H30*0*IF(OR(AND(H30&lt;100, $E30="W"), AND(H30&lt;400,$E30="M")),0,1),H30*0.035*IF(OR(AND(H30&lt;100, $E30="W"), AND(H30&lt;400,$E30="M")),0,1)))),0)</f>
        <v>0</v>
      </c>
      <c r="I31" s="17">
        <f>IF(OR($E30="M",$E30="W"),IF($D31="u60",I30*0.035*IF(OR(AND(I30&lt;100, $E30="W"), AND(I30&lt;400,$E30="M")),0,1),IF($D31="60-69",I30*0.025*IF(OR(AND(I30&lt;100, $E30="W"), AND(I30&lt;400,$E30="M")),0,1),IF($D31="70+",I30*0*IF(OR(AND(I30&lt;100, $E30="W"), AND(I30&lt;400,$E30="M")),0,1),I30*0.035*IF(OR(AND(I30&lt;100, $E30="W"), AND(I30&lt;400,$E30="M")),0,1)))),0)</f>
        <v>0</v>
      </c>
      <c r="J31" s="17">
        <f>IF(OR($E30="M",$E30="W"),IF($D31="u60",J30*0.035*IF(OR(AND(J30&lt;100, $E30="W"), AND(J30&lt;400,$E30="M")),0,1),IF($D31="60-69",J30*0.025*IF(OR(AND(J30&lt;100, $E30="W"), AND(J30&lt;400,$E30="M")),0,1),IF($D31="70+",J30*0*IF(OR(AND(J30&lt;100, $E30="W"), AND(J30&lt;400,$E30="M")),0,1),J30*0.035*IF(OR(AND(J30&lt;100, $E30="W"), AND(J30&lt;400,$E30="M")),0,1)))),0)</f>
        <v>0</v>
      </c>
      <c r="K31" s="17">
        <f t="shared" si="0"/>
        <v>0</v>
      </c>
      <c r="L31" s="17"/>
      <c r="M31" s="62"/>
      <c r="N31" s="68"/>
      <c r="O31" s="69"/>
    </row>
    <row r="32" spans="1:15" ht="14.4" thickBot="1" x14ac:dyDescent="0.3">
      <c r="A32" s="18"/>
      <c r="B32" s="19"/>
      <c r="C32" s="20"/>
      <c r="D32" s="20"/>
      <c r="E32" s="36"/>
      <c r="F32" s="21">
        <f>IF(OR($E30="M",$E30="W"),IF($D31="u60",F30*IF(OR(AND(F30&lt;100, $E30="W"), AND(F30&lt;400,$E30="M")),0.07,0.035),IF($D31="60-69",F30*0.025*IF(OR(AND(F30&lt;100, $E30="W"), AND(F30&lt;400,$E30="M")),1,0),IF($D31="70+",F30*0,F30*IF(OR(AND(F30&lt;100, $E30="W"), AND(F30&lt;400,$E30="M")),0.07,0.035)))),0)</f>
        <v>0</v>
      </c>
      <c r="G32" s="21">
        <f>IF(OR($E30="M",$E30="W"),IF($D31="u60",G30*IF(OR(AND(G30&lt;100, $E30="W"), AND(G30&lt;400,$E30="M")),0.07,0.035),IF($D31="60-69",G30*0.025*IF(OR(AND(G30&lt;100, $E30="W"), AND(G30&lt;400,$E30="M")),1,0),IF($D31="70+",G30*0,G30*IF(OR(AND(G30&lt;100, $E30="W"), AND(G30&lt;400,$E30="M")),0.07,0.035)))),0)</f>
        <v>0</v>
      </c>
      <c r="H32" s="21">
        <f>IF(OR($E30="M",$E30="W"),IF($D31="u60",H30*IF(OR(AND(H30&lt;100, $E30="W"), AND(H30&lt;400,$E30="M")),0.07,0.035),IF($D31="60-69",H30*0.025*IF(OR(AND(H30&lt;100, $E30="W"), AND(H30&lt;400,$E30="M")),1,0),IF($D31="70+",H30*0,H30*IF(OR(AND(H30&lt;100, $E30="W"), AND(H30&lt;400,$E30="M")),0.07,0.035)))),0)</f>
        <v>0</v>
      </c>
      <c r="I32" s="21">
        <f>IF(OR($E30="M",$E30="W"),IF($D31="u60",I30*IF(OR(AND(I30&lt;100, $E30="W"), AND(I30&lt;400,$E30="M")),0.07,0.035),IF($D31="60-69",I30*0.025*IF(OR(AND(I30&lt;100, $E30="W"), AND(I30&lt;400,$E30="M")),1,0),IF($D31="70+",I30*0,I30*IF(OR(AND(I30&lt;100, $E30="W"), AND(I30&lt;400,$E30="M")),0.07,0.035)))),0)</f>
        <v>0</v>
      </c>
      <c r="J32" s="21">
        <f>IF(OR($E30="M",$E30="W"),IF($D31="u60",J30*IF(OR(AND(J30&lt;100, $E30="W"), AND(J30&lt;400,$E30="M")),0.07,0.035),IF($D31="60-69",J30*0.025*IF(OR(AND(J30&lt;100, $E30="W"), AND(J30&lt;400,$E30="M")),1,0),IF($D31="70+",J30*0,J30*IF(OR(AND(J30&lt;100, $E30="W"), AND(J30&lt;400,$E30="M")),0.07,0.035)))),0)</f>
        <v>0</v>
      </c>
      <c r="K32" s="21">
        <f t="shared" si="0"/>
        <v>0</v>
      </c>
      <c r="L32" s="21">
        <f>SUM(K31:K32)</f>
        <v>0</v>
      </c>
      <c r="M32" s="63"/>
      <c r="N32" s="70"/>
      <c r="O32" s="71"/>
    </row>
    <row r="33" spans="1:15" ht="14.4" thickTop="1" x14ac:dyDescent="0.25">
      <c r="A33" s="22"/>
      <c r="B33" s="22"/>
      <c r="C33" s="22"/>
      <c r="D33" s="22"/>
      <c r="E33" s="22"/>
      <c r="F33" s="22"/>
      <c r="G33" s="77" t="s">
        <v>13</v>
      </c>
      <c r="H33" s="77"/>
      <c r="I33" s="28" t="s">
        <v>18</v>
      </c>
      <c r="J33" s="58">
        <f>Page29!J33 + COUNTA(B10,B13,B16,B19,B22,B26,B25,B26,B28,B31)</f>
        <v>0</v>
      </c>
      <c r="K33" s="27">
        <f>Page29!K33 + K9+K12+K15+K18+K21+K24+K27+K30</f>
        <v>0</v>
      </c>
      <c r="L33" s="24">
        <f>SUM(L9,L12,L15,L18,L21,L24,L27,L30)</f>
        <v>0</v>
      </c>
      <c r="M33" s="22" t="s">
        <v>12</v>
      </c>
      <c r="N33" s="25"/>
    </row>
    <row r="34" spans="1:15" ht="13.8" x14ac:dyDescent="0.25">
      <c r="A34" s="22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3">
        <f>Page29!L34 +L11+L14+L17+L20+L23+L26+L29+L32</f>
        <v>0</v>
      </c>
      <c r="M34" s="22" t="s">
        <v>50</v>
      </c>
      <c r="N34" s="26"/>
    </row>
    <row r="35" spans="1:15" ht="13.8" x14ac:dyDescent="0.25">
      <c r="A35" s="22"/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</row>
    <row r="36" spans="1:15" ht="13.8" x14ac:dyDescent="0.25">
      <c r="A36" s="72" t="s">
        <v>65</v>
      </c>
      <c r="B36" s="72"/>
      <c r="C36" s="73"/>
      <c r="D36" s="73"/>
      <c r="E36" s="73"/>
      <c r="F36" s="73"/>
      <c r="G36" s="73"/>
      <c r="H36" s="54" t="s">
        <v>66</v>
      </c>
      <c r="I36" s="73"/>
      <c r="J36" s="73"/>
      <c r="K36" s="73"/>
      <c r="L36" s="73"/>
      <c r="M36" s="22"/>
      <c r="N36" s="22"/>
      <c r="O36" s="22"/>
    </row>
    <row r="37" spans="1:15" ht="13.8" x14ac:dyDescent="0.25">
      <c r="A37" s="22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</row>
  </sheetData>
  <sheetProtection algorithmName="SHA-512" hashValue="bayuT8vPQ3Mo+YVyUTrlA7eh7xOJF23Gi5jPpKp7OPZKPmt6k45oJMpsCKXrxZUfIYQTiQ0kv3ySAlJD4g6lJQ==" saltValue="zYDPwzN7cSQSbkN/47mt7w==" spinCount="100000" sheet="1" objects="1" scenarios="1" selectLockedCells="1"/>
  <mergeCells count="35">
    <mergeCell ref="G1:I1"/>
    <mergeCell ref="AY1:AZ1"/>
    <mergeCell ref="G2:I2"/>
    <mergeCell ref="I4:K4"/>
    <mergeCell ref="C5:F5"/>
    <mergeCell ref="G5:H5"/>
    <mergeCell ref="N19:O19"/>
    <mergeCell ref="A6:O6"/>
    <mergeCell ref="N9:O9"/>
    <mergeCell ref="N10:O10"/>
    <mergeCell ref="N11:O11"/>
    <mergeCell ref="N12:O12"/>
    <mergeCell ref="N13:O13"/>
    <mergeCell ref="N14:O14"/>
    <mergeCell ref="N15:O15"/>
    <mergeCell ref="N16:O16"/>
    <mergeCell ref="N17:O17"/>
    <mergeCell ref="N18:O18"/>
    <mergeCell ref="N31:O31"/>
    <mergeCell ref="N20:O20"/>
    <mergeCell ref="N21:O21"/>
    <mergeCell ref="N22:O22"/>
    <mergeCell ref="N23:O23"/>
    <mergeCell ref="N24:O24"/>
    <mergeCell ref="N25:O25"/>
    <mergeCell ref="N26:O26"/>
    <mergeCell ref="N27:O27"/>
    <mergeCell ref="N28:O28"/>
    <mergeCell ref="N29:O29"/>
    <mergeCell ref="N30:O30"/>
    <mergeCell ref="N32:O32"/>
    <mergeCell ref="G33:H33"/>
    <mergeCell ref="A36:B36"/>
    <mergeCell ref="C36:G36"/>
    <mergeCell ref="I36:L36"/>
  </mergeCells>
  <dataValidations count="5">
    <dataValidation allowBlank="1" showInputMessage="1" showErrorMessage="1" errorTitle="Age Group" error="Please enter U60 if Employee is less than 60 years old. Or Enter B67 if he/she is between 60 and 70 years old. Or Enter 70+ if he/she is 70 years or over" promptTitle="Age Group" sqref="E10:E11 E13:E14 E16:E17 E19:E20 E22:E23 E25:E26 E28:E29 E31:E32" xr:uid="{0A2D0430-F6F1-4B83-806A-1D589BBFB99E}"/>
    <dataValidation type="list" allowBlank="1" showInputMessage="1" showErrorMessage="1" errorTitle="Age Group" error="Please enter U60 if Employee is less than 60 years old. Or Enter B67 if he/she is between 60 and 70 years old. Or Enter 70+ if he/she is 70 years or over" promptTitle="Age Group" sqref="D10 D28 D25 D22 D19 D16 D13 D31" xr:uid="{213A81CE-BA6F-45E8-A53A-35993C9E19A6}">
      <formula1>$AY$2:$AY$4</formula1>
    </dataValidation>
    <dataValidation type="list" allowBlank="1" showInputMessage="1" showErrorMessage="1" sqref="E9 E12 E15 E18 E21 E24 E27 E30" xr:uid="{F5633CE6-01F6-4609-A3B8-149F0A13B25E}">
      <formula1>$P$3:$P$4</formula1>
    </dataValidation>
    <dataValidation type="list" allowBlank="1" showInputMessage="1" showErrorMessage="1" errorTitle="Sex" error="Please enter M for male of F for female" promptTitle="Sex" sqref="C19 C28 C22 C25" xr:uid="{5E4BAF24-1FC7-436D-BB2E-0B6F984A4889}">
      <formula1>$P$1:$P$2</formula1>
    </dataValidation>
    <dataValidation type="list" allowBlank="1" showInputMessage="1" showErrorMessage="1" errorTitle="Sex" error="Please enter M for male or F for female" promptTitle="Sex" sqref="C13 C31 C10 C16" xr:uid="{4180BB04-4C60-43E8-A2DC-8898867A5004}">
      <formula1>$P$1:$P$2</formula1>
    </dataValidation>
  </dataValidations>
  <pageMargins left="0.5" right="0.5" top="0.25" bottom="0.25" header="0.5" footer="0.5"/>
  <pageSetup paperSize="5" scale="92" orientation="landscape" r:id="rId1"/>
  <headerFooter alignWithMargins="0">
    <oddFooter>&amp;L
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473" r:id="rId4" name="Drop Down 1">
              <controlPr defaultSize="0" autoLine="0" autoPict="0">
                <anchor moveWithCells="1">
                  <from>
                    <xdr:col>8</xdr:col>
                    <xdr:colOff>937260</xdr:colOff>
                    <xdr:row>4</xdr:row>
                    <xdr:rowOff>7620</xdr:rowOff>
                  </from>
                  <to>
                    <xdr:col>10</xdr:col>
                    <xdr:colOff>220980</xdr:colOff>
                    <xdr:row>5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0C886A-451D-453E-BDBC-FDAFFFC3EAB6}">
  <sheetPr>
    <pageSetUpPr fitToPage="1"/>
  </sheetPr>
  <dimension ref="A1:BA37"/>
  <sheetViews>
    <sheetView zoomScale="86" zoomScaleNormal="86" workbookViewId="0">
      <selection activeCell="C36" sqref="C36:G36"/>
    </sheetView>
  </sheetViews>
  <sheetFormatPr defaultRowHeight="13.2" x14ac:dyDescent="0.25"/>
  <cols>
    <col min="1" max="1" width="14.5546875" customWidth="1"/>
    <col min="2" max="2" width="25.6640625" customWidth="1"/>
    <col min="3" max="3" width="4.33203125" customWidth="1"/>
    <col min="4" max="4" width="8.6640625" customWidth="1"/>
    <col min="5" max="5" width="3.6640625" customWidth="1"/>
    <col min="6" max="10" width="14.109375" customWidth="1"/>
    <col min="11" max="11" width="16.109375" bestFit="1" customWidth="1"/>
    <col min="12" max="12" width="19.5546875" customWidth="1"/>
    <col min="13" max="14" width="3.6640625" customWidth="1"/>
    <col min="15" max="15" width="16.88671875" customWidth="1"/>
    <col min="16" max="16" width="6.6640625" hidden="1" customWidth="1"/>
    <col min="49" max="49" width="15.6640625" bestFit="1" customWidth="1"/>
    <col min="50" max="50" width="14.88671875" bestFit="1" customWidth="1"/>
    <col min="51" max="51" width="8.88671875" customWidth="1"/>
    <col min="52" max="52" width="17.109375" bestFit="1" customWidth="1"/>
  </cols>
  <sheetData>
    <row r="1" spans="1:53" ht="15.6" x14ac:dyDescent="0.3">
      <c r="A1" s="1"/>
      <c r="B1" s="2"/>
      <c r="F1" s="2"/>
      <c r="G1" s="75" t="s">
        <v>0</v>
      </c>
      <c r="H1" s="75"/>
      <c r="I1" s="75"/>
      <c r="L1" s="4" t="s">
        <v>15</v>
      </c>
      <c r="M1" s="4"/>
      <c r="N1" s="4"/>
      <c r="O1" s="2"/>
      <c r="P1" s="40" t="s">
        <v>21</v>
      </c>
      <c r="AW1" s="45" t="s">
        <v>40</v>
      </c>
      <c r="AX1" s="45" t="s">
        <v>41</v>
      </c>
      <c r="AY1" s="74" t="s">
        <v>43</v>
      </c>
      <c r="AZ1" s="74"/>
      <c r="BA1" s="45" t="s">
        <v>59</v>
      </c>
    </row>
    <row r="2" spans="1:53" ht="15.6" x14ac:dyDescent="0.3">
      <c r="A2" s="2"/>
      <c r="B2" s="2"/>
      <c r="F2" s="2"/>
      <c r="G2" s="74" t="s">
        <v>1</v>
      </c>
      <c r="H2" s="74"/>
      <c r="I2" s="74"/>
      <c r="L2" s="32"/>
      <c r="M2" s="5"/>
      <c r="O2" s="3" t="s">
        <v>113</v>
      </c>
      <c r="P2" s="38" t="s">
        <v>20</v>
      </c>
      <c r="AW2" s="45" t="s">
        <v>14</v>
      </c>
      <c r="AX2" s="49">
        <f>EOMONTH(G5,-1)+1</f>
        <v>45839</v>
      </c>
      <c r="AY2" s="53" t="s">
        <v>47</v>
      </c>
      <c r="AZ2" s="45" t="s">
        <v>44</v>
      </c>
      <c r="BA2">
        <f>WEEKNUM(G5,12)-WEEKNUM(DATE(YEAR(G5),MONTH(G5),1),12)+1</f>
        <v>5</v>
      </c>
    </row>
    <row r="3" spans="1:53" ht="15.6" x14ac:dyDescent="0.3">
      <c r="A3" s="2"/>
      <c r="B3" s="2"/>
      <c r="F3" s="3" t="s">
        <v>6</v>
      </c>
      <c r="G3" s="33"/>
      <c r="H3" s="33"/>
      <c r="I3" s="34"/>
      <c r="J3" s="2"/>
      <c r="L3" s="2"/>
      <c r="M3" s="2"/>
      <c r="O3" s="2"/>
      <c r="P3" s="39" t="s">
        <v>22</v>
      </c>
      <c r="AW3" s="45" t="s">
        <v>35</v>
      </c>
      <c r="AY3" s="45" t="s">
        <v>62</v>
      </c>
      <c r="AZ3" s="45" t="s">
        <v>45</v>
      </c>
    </row>
    <row r="4" spans="1:53" ht="15" x14ac:dyDescent="0.25">
      <c r="A4" s="2"/>
      <c r="B4" s="2"/>
      <c r="F4" s="3" t="s">
        <v>2</v>
      </c>
      <c r="G4" s="35"/>
      <c r="H4" s="3" t="s">
        <v>3</v>
      </c>
      <c r="I4" s="80"/>
      <c r="J4" s="80"/>
      <c r="K4" s="80"/>
      <c r="L4" s="2"/>
      <c r="M4" s="2"/>
      <c r="N4" s="2"/>
      <c r="O4" s="2"/>
      <c r="P4" s="39" t="s">
        <v>21</v>
      </c>
      <c r="AW4" s="45" t="s">
        <v>36</v>
      </c>
      <c r="AY4" s="45" t="s">
        <v>48</v>
      </c>
      <c r="AZ4" s="45" t="s">
        <v>46</v>
      </c>
    </row>
    <row r="5" spans="1:53" ht="15.6" x14ac:dyDescent="0.3">
      <c r="A5" s="2"/>
      <c r="B5" s="2"/>
      <c r="C5" s="76" t="s">
        <v>4</v>
      </c>
      <c r="D5" s="76"/>
      <c r="E5" s="76"/>
      <c r="F5" s="76"/>
      <c r="G5" s="78">
        <v>45869</v>
      </c>
      <c r="H5" s="79"/>
      <c r="I5" s="55" t="s">
        <v>14</v>
      </c>
      <c r="J5" s="51">
        <v>7</v>
      </c>
      <c r="K5" s="50"/>
      <c r="L5" s="2"/>
      <c r="M5" s="2"/>
      <c r="N5" s="2"/>
      <c r="O5" s="2"/>
      <c r="R5" s="45"/>
      <c r="AW5" s="45" t="s">
        <v>37</v>
      </c>
    </row>
    <row r="6" spans="1:53" ht="18" customHeight="1" x14ac:dyDescent="0.25">
      <c r="A6" s="74" t="s">
        <v>5</v>
      </c>
      <c r="B6" s="74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AW6" s="45" t="s">
        <v>38</v>
      </c>
    </row>
    <row r="7" spans="1:53" ht="13.8" x14ac:dyDescent="0.25">
      <c r="A7" s="6"/>
      <c r="B7" s="6"/>
      <c r="C7" s="6"/>
      <c r="D7" s="52"/>
      <c r="E7" s="41" t="s">
        <v>22</v>
      </c>
      <c r="F7" s="7" t="s">
        <v>14</v>
      </c>
      <c r="G7" s="8" t="s">
        <v>14</v>
      </c>
      <c r="H7" s="8" t="s">
        <v>14</v>
      </c>
      <c r="I7" s="8" t="s">
        <v>14</v>
      </c>
      <c r="J7" s="9" t="s">
        <v>14</v>
      </c>
      <c r="K7" s="6" t="s">
        <v>16</v>
      </c>
      <c r="L7" s="10" t="s">
        <v>49</v>
      </c>
      <c r="M7" s="43" t="s">
        <v>19</v>
      </c>
      <c r="N7" s="60"/>
      <c r="O7" s="52"/>
      <c r="AW7" s="45" t="s">
        <v>39</v>
      </c>
    </row>
    <row r="8" spans="1:53" ht="14.4" thickBot="1" x14ac:dyDescent="0.3">
      <c r="A8" s="11" t="s">
        <v>7</v>
      </c>
      <c r="B8" s="12" t="s">
        <v>10</v>
      </c>
      <c r="C8" s="12" t="s">
        <v>8</v>
      </c>
      <c r="D8" s="12" t="s">
        <v>42</v>
      </c>
      <c r="E8" s="42" t="s">
        <v>21</v>
      </c>
      <c r="F8" s="46">
        <f>IF(WEEKDAY(AX2)&gt;J5-1,AX2+7-(WEEKDAY(AX2)-(J5-1)),IF(WEEKDAY(AX2)&lt;J5-1,AX2 + (J5-1) - WEEKDAY(AX2),AX2))</f>
        <v>45842</v>
      </c>
      <c r="G8" s="47">
        <f>F8+7</f>
        <v>45849</v>
      </c>
      <c r="H8" s="47">
        <f>G8+7</f>
        <v>45856</v>
      </c>
      <c r="I8" s="47">
        <f>H8+7</f>
        <v>45863</v>
      </c>
      <c r="J8" s="48" t="str">
        <f>IF(MONTH(I8+7)=MONTH(G5),I8+7,"")</f>
        <v/>
      </c>
      <c r="K8" s="12" t="s">
        <v>11</v>
      </c>
      <c r="L8" s="13" t="s">
        <v>17</v>
      </c>
      <c r="M8" s="44" t="s">
        <v>79</v>
      </c>
      <c r="N8" s="64" t="s">
        <v>9</v>
      </c>
      <c r="O8" s="59"/>
      <c r="AW8" s="45" t="s">
        <v>33</v>
      </c>
    </row>
    <row r="9" spans="1:53" ht="14.4" thickTop="1" x14ac:dyDescent="0.25">
      <c r="A9" s="14"/>
      <c r="B9" s="15"/>
      <c r="C9" s="16"/>
      <c r="D9" s="16"/>
      <c r="E9" s="36" t="s">
        <v>21</v>
      </c>
      <c r="F9" s="37"/>
      <c r="G9" s="37"/>
      <c r="H9" s="37"/>
      <c r="I9" s="37"/>
      <c r="J9" s="37"/>
      <c r="K9" s="17">
        <f t="shared" ref="K9:K32" si="0">SUM(F9:J9)</f>
        <v>0</v>
      </c>
      <c r="L9" s="17">
        <f>IF(D10="70+",0,K9)</f>
        <v>0</v>
      </c>
      <c r="M9" s="61">
        <f>COUNTIF(F9:J9,"&gt;0")</f>
        <v>0</v>
      </c>
      <c r="N9" s="66"/>
      <c r="O9" s="67"/>
      <c r="AW9" s="45" t="s">
        <v>34</v>
      </c>
    </row>
    <row r="10" spans="1:53" ht="13.8" x14ac:dyDescent="0.25">
      <c r="A10" s="29"/>
      <c r="B10" s="30"/>
      <c r="C10" s="31"/>
      <c r="D10" s="31"/>
      <c r="E10" s="36"/>
      <c r="F10" s="17">
        <f>IF(OR($E9="M",$E9="W"),IF($D10="u60",F9*0.035*IF(OR(AND(F9&lt;100, $E9="W"), AND(F9&lt;400,$E9="M")),0,1),IF($D10="60-69",F9*0.025*IF(OR(AND(F9&lt;100, $E9="W"), AND(F9&lt;400,$E9="M")),0,1),IF($D10="70+",F9*0*IF(OR(AND(F9&lt;100, $E9="W"), AND(F9&lt;400,$E9="M")),0,1),F9*0.035*IF(OR(AND(F9&lt;100, $E9="W"), AND(F9&lt;400,$E9="M")),0,1)))),0)</f>
        <v>0</v>
      </c>
      <c r="G10" s="17">
        <f>IF(OR($E9="M",$E9="W"),IF($D10="u60",G9*0.035*IF(OR(AND(G9&lt;100, $E9="W"), AND(G9&lt;400,$E9="M")),0,1),IF($D10="60-69",G9*0.025*IF(OR(AND(G9&lt;100, $E9="W"), AND(G9&lt;400,$E9="M")),0,1),IF($D10="70+",G9*0*IF(OR(AND(G9&lt;100, $E9="W"), AND(G9&lt;400,$E9="M")),0,1),G9*0.035*IF(OR(AND(G9&lt;100, $E9="W"), AND(G9&lt;400,$E9="M")),0,1)))),0)</f>
        <v>0</v>
      </c>
      <c r="H10" s="17">
        <f>IF(OR($E9="M",$E9="W"),IF($D10="u60",H9*0.035*IF(OR(AND(H9&lt;100, $E9="W"), AND(H9&lt;400,$E9="M")),0,1),IF($D10="60-69",H9*0.025*IF(OR(AND(H9&lt;100, $E9="W"), AND(H9&lt;400,$E9="M")),0,1),IF($D10="70+",H9*0*IF(OR(AND(H9&lt;100, $E9="W"), AND(H9&lt;400,$E9="M")),0,1),H9*0.035*IF(OR(AND(H9&lt;100, $E9="W"), AND(H9&lt;400,$E9="M")),0,1)))),0)</f>
        <v>0</v>
      </c>
      <c r="I10" s="17">
        <f>IF(OR($E9="M",$E9="W"),IF($D10="u60",I9*0.035*IF(OR(AND(I9&lt;100, $E9="W"), AND(I9&lt;400,$E9="M")),0,1),IF($D10="60-69",I9*0.025*IF(OR(AND(I9&lt;100, $E9="W"), AND(I9&lt;400,$E9="M")),0,1),IF($D10="70+",I9*0*IF(OR(AND(I9&lt;100, $E9="W"), AND(I9&lt;400,$E9="M")),0,1),I9*0.035*IF(OR(AND(I9&lt;100, $E9="W"), AND(I9&lt;400,$E9="M")),0,1)))),0)</f>
        <v>0</v>
      </c>
      <c r="J10" s="17">
        <f>IF(OR($E9="M",$E9="W"),IF($D10="u60",J9*0.035*IF(OR(AND(J9&lt;100, $E9="W"), AND(J9&lt;400,$E9="M")),0,1),IF($D10="60-69",J9*0.025*IF(OR(AND(J9&lt;100, $E9="W"), AND(J9&lt;400,$E9="M")),0,1),IF($D10="70+",J9*0*IF(OR(AND(J9&lt;100, $E9="W"), AND(J9&lt;400,$E9="M")),0,1),J9*0.035*IF(OR(AND(J9&lt;100, $E9="W"), AND(J9&lt;400,$E9="M")),0,1)))),0)</f>
        <v>0</v>
      </c>
      <c r="K10" s="17">
        <f t="shared" si="0"/>
        <v>0</v>
      </c>
      <c r="L10" s="17"/>
      <c r="M10" s="62"/>
      <c r="N10" s="68"/>
      <c r="O10" s="69"/>
      <c r="T10" s="45"/>
    </row>
    <row r="11" spans="1:53" ht="14.4" thickBot="1" x14ac:dyDescent="0.3">
      <c r="A11" s="18"/>
      <c r="B11" s="19"/>
      <c r="C11" s="20"/>
      <c r="D11" s="20"/>
      <c r="E11" s="36"/>
      <c r="F11" s="21">
        <f>IF(OR($E9="M",$E9="W"),IF($D10="u60",F9*IF(OR(AND(F9&lt;100, $E9="W"), AND(F9&lt;400,$E9="M")),0.07,0.035),IF($D10="60-69",F9*0.025*IF(OR(AND(F9&lt;100, $E9="W"), AND(F9&lt;400,$E9="M")),1,0),IF($D10="70+",F9*0,F9*IF(OR(AND(F9&lt;100, $E9="W"), AND(F9&lt;400,$E9="M")),0.07,0.035)))),0)</f>
        <v>0</v>
      </c>
      <c r="G11" s="21">
        <f>IF(OR($E9="M",$E9="W"),IF($D10="u60",G9*IF(OR(AND(G9&lt;100, $E9="W"), AND(G9&lt;400,$E9="M")),0.07,0.035),IF($D10="60-69",G9*0.025*IF(OR(AND(G9&lt;100, $E9="W"), AND(G9&lt;400,$E9="M")),1,0),IF($D10="70+",G9*0,G9*IF(OR(AND(G9&lt;100, $E9="W"), AND(G9&lt;400,$E9="M")),0.07,0.035)))),0)</f>
        <v>0</v>
      </c>
      <c r="H11" s="21">
        <f>IF(OR($E9="M",$E9="W"),IF($D10="u60",H9*IF(OR(AND(H9&lt;100, $E9="W"), AND(H9&lt;400,$E9="M")),0.07,0.035),IF($D10="60-69",H9*0.025*IF(OR(AND(H9&lt;100, $E9="W"), AND(H9&lt;400,$E9="M")),1,0),IF($D10="70+",H9*0,H9*IF(OR(AND(H9&lt;100, $E9="W"), AND(H9&lt;400,$E9="M")),0.07,0.035)))),0)</f>
        <v>0</v>
      </c>
      <c r="I11" s="21">
        <f>IF(OR($E9="M",$E9="W"),IF($D10="u60",I9*IF(OR(AND(I9&lt;100, $E9="W"), AND(I9&lt;400,$E9="M")),0.07,0.035),IF($D10="60-69",I9*0.025*IF(OR(AND(I9&lt;100, $E9="W"), AND(I9&lt;400,$E9="M")),1,0),IF($D10="70+",I9*0,I9*IF(OR(AND(I9&lt;100, $E9="W"), AND(I9&lt;400,$E9="M")),0.07,0.035)))),0)</f>
        <v>0</v>
      </c>
      <c r="J11" s="21">
        <f>IF(OR($E9="M",$E9="W"),IF($D10="u60",J9*IF(OR(AND(J9&lt;100, $E9="W"), AND(J9&lt;400,$E9="M")),0.07,0.035),IF($D10="60-69",J9*0.025*IF(OR(AND(J9&lt;100, $E9="W"), AND(J9&lt;400,$E9="M")),1,0),IF($D10="70+",J9*0,J9*IF(OR(AND(J9&lt;100, $E9="W"), AND(J9&lt;400,$E9="M")),0.07,0.035)))),0)</f>
        <v>0</v>
      </c>
      <c r="K11" s="21">
        <f t="shared" si="0"/>
        <v>0</v>
      </c>
      <c r="L11" s="21">
        <f>SUM(K10:K11)</f>
        <v>0</v>
      </c>
      <c r="M11" s="63"/>
      <c r="N11" s="70"/>
      <c r="O11" s="71"/>
    </row>
    <row r="12" spans="1:53" ht="14.4" thickTop="1" x14ac:dyDescent="0.25">
      <c r="A12" s="14"/>
      <c r="B12" s="15"/>
      <c r="C12" s="16"/>
      <c r="D12" s="16"/>
      <c r="E12" s="36" t="s">
        <v>21</v>
      </c>
      <c r="F12" s="37"/>
      <c r="G12" s="37"/>
      <c r="H12" s="37"/>
      <c r="I12" s="37"/>
      <c r="J12" s="37"/>
      <c r="K12" s="17">
        <f t="shared" si="0"/>
        <v>0</v>
      </c>
      <c r="L12" s="17">
        <f>IF(D13="70+",0,K12)</f>
        <v>0</v>
      </c>
      <c r="M12" s="61">
        <f>COUNTIF(F12:J12,"&gt;0")</f>
        <v>0</v>
      </c>
      <c r="N12" s="66"/>
      <c r="O12" s="67"/>
    </row>
    <row r="13" spans="1:53" ht="13.8" x14ac:dyDescent="0.25">
      <c r="A13" s="29"/>
      <c r="B13" s="30"/>
      <c r="C13" s="31"/>
      <c r="D13" s="31"/>
      <c r="E13" s="36"/>
      <c r="F13" s="17">
        <f>IF(OR($E12="M",$E12="W"),IF($D13="u60",F12*0.035*IF(OR(AND(F12&lt;100, $E12="W"), AND(F12&lt;400,$E12="M")),0,1),IF($D13="60-69",F12*0.025*IF(OR(AND(F12&lt;100, $E12="W"), AND(F12&lt;400,$E12="M")),0,1),IF($D13="70+",F12*0*IF(OR(AND(F12&lt;100, $E12="W"), AND(F12&lt;400,$E12="M")),0,1),F12*0.035*IF(OR(AND(F12&lt;100, $E12="W"), AND(F12&lt;400,$E12="M")),0,1)))),0)</f>
        <v>0</v>
      </c>
      <c r="G13" s="17">
        <f>IF(OR($E12="M",$E12="W"),IF($D13="u60",G12*0.035*IF(OR(AND(G12&lt;100, $E12="W"), AND(G12&lt;400,$E12="M")),0,1),IF($D13="60-69",G12*0.025*IF(OR(AND(G12&lt;100, $E12="W"), AND(G12&lt;400,$E12="M")),0,1),IF($D13="70+",G12*0*IF(OR(AND(G12&lt;100, $E12="W"), AND(G12&lt;400,$E12="M")),0,1),G12*0.035*IF(OR(AND(G12&lt;100, $E12="W"), AND(G12&lt;400,$E12="M")),0,1)))),0)</f>
        <v>0</v>
      </c>
      <c r="H13" s="17">
        <f>IF(OR($E12="M",$E12="W"),IF($D13="u60",H12*0.035*IF(OR(AND(H12&lt;100, $E12="W"), AND(H12&lt;400,$E12="M")),0,1),IF($D13="60-69",H12*0.025*IF(OR(AND(H12&lt;100, $E12="W"), AND(H12&lt;400,$E12="M")),0,1),IF($D13="70+",H12*0*IF(OR(AND(H12&lt;100, $E12="W"), AND(H12&lt;400,$E12="M")),0,1),H12*0.035*IF(OR(AND(H12&lt;100, $E12="W"), AND(H12&lt;400,$E12="M")),0,1)))),0)</f>
        <v>0</v>
      </c>
      <c r="I13" s="17">
        <f>IF(OR($E12="M",$E12="W"),IF($D13="u60",I12*0.035*IF(OR(AND(I12&lt;100, $E12="W"), AND(I12&lt;400,$E12="M")),0,1),IF($D13="60-69",I12*0.025*IF(OR(AND(I12&lt;100, $E12="W"), AND(I12&lt;400,$E12="M")),0,1),IF($D13="70+",I12*0*IF(OR(AND(I12&lt;100, $E12="W"), AND(I12&lt;400,$E12="M")),0,1),I12*0.035*IF(OR(AND(I12&lt;100, $E12="W"), AND(I12&lt;400,$E12="M")),0,1)))),0)</f>
        <v>0</v>
      </c>
      <c r="J13" s="17">
        <f>IF(OR($E12="M",$E12="W"),IF($D13="u60",J12*0.035*IF(OR(AND(J12&lt;100, $E12="W"), AND(J12&lt;400,$E12="M")),0,1),IF($D13="60-69",J12*0.025*IF(OR(AND(J12&lt;100, $E12="W"), AND(J12&lt;400,$E12="M")),0,1),IF($D13="70+",J12*0*IF(OR(AND(J12&lt;100, $E12="W"), AND(J12&lt;400,$E12="M")),0,1),J12*0.035*IF(OR(AND(J12&lt;100, $E12="W"), AND(J12&lt;400,$E12="M")),0,1)))),0)</f>
        <v>0</v>
      </c>
      <c r="K13" s="17">
        <f t="shared" si="0"/>
        <v>0</v>
      </c>
      <c r="L13" s="17"/>
      <c r="M13" s="62"/>
      <c r="N13" s="68"/>
      <c r="O13" s="69"/>
    </row>
    <row r="14" spans="1:53" ht="14.4" thickBot="1" x14ac:dyDescent="0.3">
      <c r="A14" s="18"/>
      <c r="B14" s="19"/>
      <c r="C14" s="20"/>
      <c r="D14" s="20"/>
      <c r="E14" s="36"/>
      <c r="F14" s="21">
        <f>IF(OR($E12="M",$E12="W"),IF($D13="u60",F12*IF(OR(AND(F12&lt;100, $E12="W"), AND(F12&lt;400,$E12="M")),0.07,0.035),IF($D13="60-69",F12*0.025*IF(OR(AND(F12&lt;100, $E12="W"), AND(F12&lt;400,$E12="M")),1,0),IF($D13="70+",F12*0,F12*IF(OR(AND(F12&lt;100, $E12="W"), AND(F12&lt;400,$E12="M")),0.07,0.035)))),0)</f>
        <v>0</v>
      </c>
      <c r="G14" s="21">
        <f>IF(OR($E12="M",$E12="W"),IF($D13="u60",G12*IF(OR(AND(G12&lt;100, $E12="W"), AND(G12&lt;400,$E12="M")),0.07,0.035),IF($D13="60-69",G12*0.025*IF(OR(AND(G12&lt;100, $E12="W"), AND(G12&lt;400,$E12="M")),1,0),IF($D13="70+",G12*0,G12*IF(OR(AND(G12&lt;100, $E12="W"), AND(G12&lt;400,$E12="M")),0.07,0.035)))),0)</f>
        <v>0</v>
      </c>
      <c r="H14" s="21">
        <f>IF(OR($E12="M",$E12="W"),IF($D13="u60",H12*IF(OR(AND(H12&lt;100, $E12="W"), AND(H12&lt;400,$E12="M")),0.07,0.035),IF($D13="60-69",H12*0.025*IF(OR(AND(H12&lt;100, $E12="W"), AND(H12&lt;400,$E12="M")),1,0),IF($D13="70+",H12*0,H12*IF(OR(AND(H12&lt;100, $E12="W"), AND(H12&lt;400,$E12="M")),0.07,0.035)))),0)</f>
        <v>0</v>
      </c>
      <c r="I14" s="21">
        <f>IF(OR($E12="M",$E12="W"),IF($D13="u60",I12*IF(OR(AND(I12&lt;100, $E12="W"), AND(I12&lt;400,$E12="M")),0.07,0.035),IF($D13="60-69",I12*0.025*IF(OR(AND(I12&lt;100, $E12="W"), AND(I12&lt;400,$E12="M")),1,0),IF($D13="70+",I12*0,I12*IF(OR(AND(I12&lt;100, $E12="W"), AND(I12&lt;400,$E12="M")),0.07,0.035)))),0)</f>
        <v>0</v>
      </c>
      <c r="J14" s="21">
        <f>IF(OR($E12="M",$E12="W"),IF($D13="u60",J12*IF(OR(AND(J12&lt;100, $E12="W"), AND(J12&lt;400,$E12="M")),0.07,0.035),IF($D13="60-69",J12*0.025*IF(OR(AND(J12&lt;100, $E12="W"), AND(J12&lt;400,$E12="M")),1,0),IF($D13="70+",J12*0,J12*IF(OR(AND(J12&lt;100, $E12="W"), AND(J12&lt;400,$E12="M")),0.07,0.035)))),0)</f>
        <v>0</v>
      </c>
      <c r="K14" s="21">
        <f t="shared" si="0"/>
        <v>0</v>
      </c>
      <c r="L14" s="21">
        <f>SUM(K13:K14)</f>
        <v>0</v>
      </c>
      <c r="M14" s="63"/>
      <c r="N14" s="70"/>
      <c r="O14" s="71"/>
    </row>
    <row r="15" spans="1:53" ht="14.4" thickTop="1" x14ac:dyDescent="0.25">
      <c r="A15" s="14"/>
      <c r="B15" s="15"/>
      <c r="C15" s="16"/>
      <c r="D15" s="16"/>
      <c r="E15" s="36" t="s">
        <v>21</v>
      </c>
      <c r="F15" s="37"/>
      <c r="G15" s="37"/>
      <c r="H15" s="37"/>
      <c r="I15" s="37"/>
      <c r="J15" s="37"/>
      <c r="K15" s="17">
        <f t="shared" si="0"/>
        <v>0</v>
      </c>
      <c r="L15" s="17">
        <f>IF(D16="70+",0,K15)</f>
        <v>0</v>
      </c>
      <c r="M15" s="61">
        <f>COUNTIF(F15:J15,"&gt;0")</f>
        <v>0</v>
      </c>
      <c r="N15" s="66"/>
      <c r="O15" s="67"/>
    </row>
    <row r="16" spans="1:53" ht="13.8" x14ac:dyDescent="0.25">
      <c r="A16" s="29"/>
      <c r="B16" s="30"/>
      <c r="C16" s="31"/>
      <c r="D16" s="31"/>
      <c r="E16" s="36"/>
      <c r="F16" s="17">
        <f>IF(OR($E15="M",$E15="W"),IF($D16="u60",F15*0.035*IF(OR(AND(F15&lt;100, $E15="W"), AND(F15&lt;400,$E15="M")),0,1),IF($D16="60-69",F15*0.025*IF(OR(AND(F15&lt;100, $E15="W"), AND(F15&lt;400,$E15="M")),0,1),IF($D16="70+",F15*0*IF(OR(AND(F15&lt;100, $E15="W"), AND(F15&lt;400,$E15="M")),0,1),F15*0.035*IF(OR(AND(F15&lt;100, $E15="W"), AND(F15&lt;400,$E15="M")),0,1)))),0)</f>
        <v>0</v>
      </c>
      <c r="G16" s="17">
        <f>IF(OR($E15="M",$E15="W"),IF($D16="u60",G15*0.035*IF(OR(AND(G15&lt;100, $E15="W"), AND(G15&lt;400,$E15="M")),0,1),IF($D16="60-69",G15*0.025*IF(OR(AND(G15&lt;100, $E15="W"), AND(G15&lt;400,$E15="M")),0,1),IF($D16="70+",G15*0*IF(OR(AND(G15&lt;100, $E15="W"), AND(G15&lt;400,$E15="M")),0,1),G15*0.035*IF(OR(AND(G15&lt;100, $E15="W"), AND(G15&lt;400,$E15="M")),0,1)))),0)</f>
        <v>0</v>
      </c>
      <c r="H16" s="17">
        <f>IF(OR($E15="M",$E15="W"),IF($D16="u60",H15*0.035*IF(OR(AND(H15&lt;100, $E15="W"), AND(H15&lt;400,$E15="M")),0,1),IF($D16="60-69",H15*0.025*IF(OR(AND(H15&lt;100, $E15="W"), AND(H15&lt;400,$E15="M")),0,1),IF($D16="70+",H15*0*IF(OR(AND(H15&lt;100, $E15="W"), AND(H15&lt;400,$E15="M")),0,1),H15*0.035*IF(OR(AND(H15&lt;100, $E15="W"), AND(H15&lt;400,$E15="M")),0,1)))),0)</f>
        <v>0</v>
      </c>
      <c r="I16" s="17">
        <f>IF(OR($E15="M",$E15="W"),IF($D16="u60",I15*0.035*IF(OR(AND(I15&lt;100, $E15="W"), AND(I15&lt;400,$E15="M")),0,1),IF($D16="60-69",I15*0.025*IF(OR(AND(I15&lt;100, $E15="W"), AND(I15&lt;400,$E15="M")),0,1),IF($D16="70+",I15*0*IF(OR(AND(I15&lt;100, $E15="W"), AND(I15&lt;400,$E15="M")),0,1),I15*0.035*IF(OR(AND(I15&lt;100, $E15="W"), AND(I15&lt;400,$E15="M")),0,1)))),0)</f>
        <v>0</v>
      </c>
      <c r="J16" s="17">
        <f>IF(OR($E15="M",$E15="W"),IF($D16="u60",J15*0.035*IF(OR(AND(J15&lt;100, $E15="W"), AND(J15&lt;400,$E15="M")),0,1),IF($D16="60-69",J15*0.025*IF(OR(AND(J15&lt;100, $E15="W"), AND(J15&lt;400,$E15="M")),0,1),IF($D16="70+",J15*0*IF(OR(AND(J15&lt;100, $E15="W"), AND(J15&lt;400,$E15="M")),0,1),J15*0.035*IF(OR(AND(J15&lt;100, $E15="W"), AND(J15&lt;400,$E15="M")),0,1)))),0)</f>
        <v>0</v>
      </c>
      <c r="K16" s="17">
        <f t="shared" si="0"/>
        <v>0</v>
      </c>
      <c r="L16" s="17"/>
      <c r="M16" s="62"/>
      <c r="N16" s="68"/>
      <c r="O16" s="69"/>
    </row>
    <row r="17" spans="1:15" ht="14.4" thickBot="1" x14ac:dyDescent="0.3">
      <c r="A17" s="18"/>
      <c r="B17" s="19"/>
      <c r="C17" s="20"/>
      <c r="D17" s="20"/>
      <c r="E17" s="36"/>
      <c r="F17" s="21">
        <f>IF(OR($E15="M",$E15="W"),IF($D16="u60",F15*IF(OR(AND(F15&lt;100, $E15="W"), AND(F15&lt;400,$E15="M")),0.07,0.035),IF($D16="60-69",F15*0.025*IF(OR(AND(F15&lt;100, $E15="W"), AND(F15&lt;400,$E15="M")),1,0),IF($D16="70+",F15*0,F15*IF(OR(AND(F15&lt;100, $E15="W"), AND(F15&lt;400,$E15="M")),0.07,0.035)))),0)</f>
        <v>0</v>
      </c>
      <c r="G17" s="21">
        <f>IF(OR($E15="M",$E15="W"),IF($D16="u60",G15*IF(OR(AND(G15&lt;100, $E15="W"), AND(G15&lt;400,$E15="M")),0.07,0.035),IF($D16="60-69",G15*0.025*IF(OR(AND(G15&lt;100, $E15="W"), AND(G15&lt;400,$E15="M")),1,0),IF($D16="70+",G15*0,G15*IF(OR(AND(G15&lt;100, $E15="W"), AND(G15&lt;400,$E15="M")),0.07,0.035)))),0)</f>
        <v>0</v>
      </c>
      <c r="H17" s="21">
        <f>IF(OR($E15="M",$E15="W"),IF($D16="u60",H15*IF(OR(AND(H15&lt;100, $E15="W"), AND(H15&lt;400,$E15="M")),0.07,0.035),IF($D16="60-69",H15*0.025*IF(OR(AND(H15&lt;100, $E15="W"), AND(H15&lt;400,$E15="M")),1,0),IF($D16="70+",H15*0,H15*IF(OR(AND(H15&lt;100, $E15="W"), AND(H15&lt;400,$E15="M")),0.07,0.035)))),0)</f>
        <v>0</v>
      </c>
      <c r="I17" s="21">
        <f>IF(OR($E15="M",$E15="W"),IF($D16="u60",I15*IF(OR(AND(I15&lt;100, $E15="W"), AND(I15&lt;400,$E15="M")),0.07,0.035),IF($D16="60-69",I15*0.025*IF(OR(AND(I15&lt;100, $E15="W"), AND(I15&lt;400,$E15="M")),1,0),IF($D16="70+",I15*0,I15*IF(OR(AND(I15&lt;100, $E15="W"), AND(I15&lt;400,$E15="M")),0.07,0.035)))),0)</f>
        <v>0</v>
      </c>
      <c r="J17" s="21">
        <f>IF(OR($E15="M",$E15="W"),IF($D16="u60",J15*IF(OR(AND(J15&lt;100, $E15="W"), AND(J15&lt;400,$E15="M")),0.07,0.035),IF($D16="60-69",J15*0.025*IF(OR(AND(J15&lt;100, $E15="W"), AND(J15&lt;400,$E15="M")),1,0),IF($D16="70+",J15*0,J15*IF(OR(AND(J15&lt;100, $E15="W"), AND(J15&lt;400,$E15="M")),0.07,0.035)))),0)</f>
        <v>0</v>
      </c>
      <c r="K17" s="21">
        <f t="shared" si="0"/>
        <v>0</v>
      </c>
      <c r="L17" s="21">
        <f>SUM(K16:K17)</f>
        <v>0</v>
      </c>
      <c r="M17" s="63"/>
      <c r="N17" s="70"/>
      <c r="O17" s="71"/>
    </row>
    <row r="18" spans="1:15" ht="14.4" thickTop="1" x14ac:dyDescent="0.25">
      <c r="A18" s="14"/>
      <c r="B18" s="15"/>
      <c r="C18" s="16"/>
      <c r="D18" s="16"/>
      <c r="E18" s="36" t="s">
        <v>21</v>
      </c>
      <c r="F18" s="37"/>
      <c r="G18" s="37"/>
      <c r="H18" s="37"/>
      <c r="I18" s="37"/>
      <c r="J18" s="37"/>
      <c r="K18" s="17">
        <f t="shared" si="0"/>
        <v>0</v>
      </c>
      <c r="L18" s="17">
        <f>IF(D19="70+",0,K18)</f>
        <v>0</v>
      </c>
      <c r="M18" s="61">
        <f>COUNTIF(F18:J18,"&gt;0")</f>
        <v>0</v>
      </c>
      <c r="N18" s="66"/>
      <c r="O18" s="67"/>
    </row>
    <row r="19" spans="1:15" ht="13.8" x14ac:dyDescent="0.25">
      <c r="A19" s="29"/>
      <c r="B19" s="30"/>
      <c r="C19" s="31"/>
      <c r="D19" s="31"/>
      <c r="E19" s="36"/>
      <c r="F19" s="17">
        <f>IF(OR($E18="M",$E18="W"),IF($D19="u60",F18*0.035*IF(OR(AND(F18&lt;100, $E18="W"), AND(F18&lt;400,$E18="M")),0,1),IF($D19="60-69",F18*0.025*IF(OR(AND(F18&lt;100, $E18="W"), AND(F18&lt;400,$E18="M")),0,1),IF($D19="70+",F18*0*IF(OR(AND(F18&lt;100, $E18="W"), AND(F18&lt;400,$E18="M")),0,1),F18*0.035*IF(OR(AND(F18&lt;100, $E18="W"), AND(F18&lt;400,$E18="M")),0,1)))),0)</f>
        <v>0</v>
      </c>
      <c r="G19" s="17">
        <f>IF(OR($E18="M",$E18="W"),IF($D19="u60",G18*0.035*IF(OR(AND(G18&lt;100, $E18="W"), AND(G18&lt;400,$E18="M")),0,1),IF($D19="60-69",G18*0.025*IF(OR(AND(G18&lt;100, $E18="W"), AND(G18&lt;400,$E18="M")),0,1),IF($D19="70+",G18*0*IF(OR(AND(G18&lt;100, $E18="W"), AND(G18&lt;400,$E18="M")),0,1),G18*0.035*IF(OR(AND(G18&lt;100, $E18="W"), AND(G18&lt;400,$E18="M")),0,1)))),0)</f>
        <v>0</v>
      </c>
      <c r="H19" s="17">
        <f>IF(OR($E18="M",$E18="W"),IF($D19="u60",H18*0.035*IF(OR(AND(H18&lt;100, $E18="W"), AND(H18&lt;400,$E18="M")),0,1),IF($D19="60-69",H18*0.025*IF(OR(AND(H18&lt;100, $E18="W"), AND(H18&lt;400,$E18="M")),0,1),IF($D19="70+",H18*0*IF(OR(AND(H18&lt;100, $E18="W"), AND(H18&lt;400,$E18="M")),0,1),H18*0.035*IF(OR(AND(H18&lt;100, $E18="W"), AND(H18&lt;400,$E18="M")),0,1)))),0)</f>
        <v>0</v>
      </c>
      <c r="I19" s="17">
        <f>IF(OR($E18="M",$E18="W"),IF($D19="u60",I18*0.035*IF(OR(AND(I18&lt;100, $E18="W"), AND(I18&lt;400,$E18="M")),0,1),IF($D19="60-69",I18*0.025*IF(OR(AND(I18&lt;100, $E18="W"), AND(I18&lt;400,$E18="M")),0,1),IF($D19="70+",I18*0*IF(OR(AND(I18&lt;100, $E18="W"), AND(I18&lt;400,$E18="M")),0,1),I18*0.035*IF(OR(AND(I18&lt;100, $E18="W"), AND(I18&lt;400,$E18="M")),0,1)))),0)</f>
        <v>0</v>
      </c>
      <c r="J19" s="17">
        <f>IF(OR($E18="M",$E18="W"),IF($D19="u60",J18*0.035*IF(OR(AND(J18&lt;100, $E18="W"), AND(J18&lt;400,$E18="M")),0,1),IF($D19="60-69",J18*0.025*IF(OR(AND(J18&lt;100, $E18="W"), AND(J18&lt;400,$E18="M")),0,1),IF($D19="70+",J18*0*IF(OR(AND(J18&lt;100, $E18="W"), AND(J18&lt;400,$E18="M")),0,1),J18*0.035*IF(OR(AND(J18&lt;100, $E18="W"), AND(J18&lt;400,$E18="M")),0,1)))),0)</f>
        <v>0</v>
      </c>
      <c r="K19" s="17">
        <f t="shared" si="0"/>
        <v>0</v>
      </c>
      <c r="L19" s="17"/>
      <c r="M19" s="62"/>
      <c r="N19" s="68"/>
      <c r="O19" s="69"/>
    </row>
    <row r="20" spans="1:15" ht="14.4" thickBot="1" x14ac:dyDescent="0.3">
      <c r="A20" s="18"/>
      <c r="B20" s="19"/>
      <c r="C20" s="20"/>
      <c r="D20" s="20"/>
      <c r="E20" s="36"/>
      <c r="F20" s="21">
        <f>IF(OR($E18="M",$E18="W"),IF($D19="u60",F18*IF(OR(AND(F18&lt;100, $E18="W"), AND(F18&lt;400,$E18="M")),0.07,0.035),IF($D19="60-69",F18*0.025*IF(OR(AND(F18&lt;100, $E18="W"), AND(F18&lt;400,$E18="M")),1,0),IF($D19="70+",F18*0,F18*IF(OR(AND(F18&lt;100, $E18="W"), AND(F18&lt;400,$E18="M")),0.07,0.035)))),0)</f>
        <v>0</v>
      </c>
      <c r="G20" s="21">
        <f>IF(OR($E18="M",$E18="W"),IF($D19="u60",G18*IF(OR(AND(G18&lt;100, $E18="W"), AND(G18&lt;400,$E18="M")),0.07,0.035),IF($D19="60-69",G18*0.025*IF(OR(AND(G18&lt;100, $E18="W"), AND(G18&lt;400,$E18="M")),1,0),IF($D19="70+",G18*0,G18*IF(OR(AND(G18&lt;100, $E18="W"), AND(G18&lt;400,$E18="M")),0.07,0.035)))),0)</f>
        <v>0</v>
      </c>
      <c r="H20" s="21">
        <f>IF(OR($E18="M",$E18="W"),IF($D19="u60",H18*IF(OR(AND(H18&lt;100, $E18="W"), AND(H18&lt;400,$E18="M")),0.07,0.035),IF($D19="60-69",H18*0.025*IF(OR(AND(H18&lt;100, $E18="W"), AND(H18&lt;400,$E18="M")),1,0),IF($D19="70+",H18*0,H18*IF(OR(AND(H18&lt;100, $E18="W"), AND(H18&lt;400,$E18="M")),0.07,0.035)))),0)</f>
        <v>0</v>
      </c>
      <c r="I20" s="21">
        <f>IF(OR($E18="M",$E18="W"),IF($D19="u60",I18*IF(OR(AND(I18&lt;100, $E18="W"), AND(I18&lt;400,$E18="M")),0.07,0.035),IF($D19="60-69",I18*0.025*IF(OR(AND(I18&lt;100, $E18="W"), AND(I18&lt;400,$E18="M")),1,0),IF($D19="70+",I18*0,I18*IF(OR(AND(I18&lt;100, $E18="W"), AND(I18&lt;400,$E18="M")),0.07,0.035)))),0)</f>
        <v>0</v>
      </c>
      <c r="J20" s="21">
        <f>IF(OR($E18="M",$E18="W"),IF($D19="u60",J18*IF(OR(AND(J18&lt;100, $E18="W"), AND(J18&lt;400,$E18="M")),0.07,0.035),IF($D19="60-69",J18*0.025*IF(OR(AND(J18&lt;100, $E18="W"), AND(J18&lt;400,$E18="M")),1,0),IF($D19="70+",J18*0,J18*IF(OR(AND(J18&lt;100, $E18="W"), AND(J18&lt;400,$E18="M")),0.07,0.035)))),0)</f>
        <v>0</v>
      </c>
      <c r="K20" s="21">
        <f t="shared" si="0"/>
        <v>0</v>
      </c>
      <c r="L20" s="21">
        <f>SUM(K19:K20)</f>
        <v>0</v>
      </c>
      <c r="M20" s="63"/>
      <c r="N20" s="70"/>
      <c r="O20" s="71"/>
    </row>
    <row r="21" spans="1:15" ht="14.4" thickTop="1" x14ac:dyDescent="0.25">
      <c r="A21" s="14"/>
      <c r="B21" s="15"/>
      <c r="C21" s="16"/>
      <c r="D21" s="16"/>
      <c r="E21" s="36" t="s">
        <v>21</v>
      </c>
      <c r="F21" s="37"/>
      <c r="G21" s="37"/>
      <c r="H21" s="37"/>
      <c r="I21" s="37"/>
      <c r="J21" s="37"/>
      <c r="K21" s="17">
        <f t="shared" si="0"/>
        <v>0</v>
      </c>
      <c r="L21" s="17">
        <f>IF(D22="70+",0,K21)</f>
        <v>0</v>
      </c>
      <c r="M21" s="61">
        <f>COUNTIF(F21:J21,"&gt;0")</f>
        <v>0</v>
      </c>
      <c r="N21" s="66"/>
      <c r="O21" s="67"/>
    </row>
    <row r="22" spans="1:15" ht="13.8" x14ac:dyDescent="0.25">
      <c r="A22" s="29"/>
      <c r="B22" s="30"/>
      <c r="C22" s="31"/>
      <c r="D22" s="31"/>
      <c r="E22" s="36"/>
      <c r="F22" s="17">
        <f>IF(OR($E21="M",$E21="W"),IF($D22="u60",F21*0.035*IF(OR(AND(F21&lt;100, $E21="W"), AND(F21&lt;400,$E21="M")),0,1),IF($D22="60-69",F21*0.025*IF(OR(AND(F21&lt;100, $E21="W"), AND(F21&lt;400,$E21="M")),0,1),IF($D22="70+",F21*0*IF(OR(AND(F21&lt;100, $E21="W"), AND(F21&lt;400,$E21="M")),0,1),F21*0.035*IF(OR(AND(F21&lt;100, $E21="W"), AND(F21&lt;400,$E21="M")),0,1)))),0)</f>
        <v>0</v>
      </c>
      <c r="G22" s="17">
        <f>IF(OR($E21="M",$E21="W"),IF($D22="u60",G21*0.035*IF(OR(AND(G21&lt;100, $E21="W"), AND(G21&lt;400,$E21="M")),0,1),IF($D22="60-69",G21*0.025*IF(OR(AND(G21&lt;100, $E21="W"), AND(G21&lt;400,$E21="M")),0,1),IF($D22="70+",G21*0*IF(OR(AND(G21&lt;100, $E21="W"), AND(G21&lt;400,$E21="M")),0,1),G21*0.035*IF(OR(AND(G21&lt;100, $E21="W"), AND(G21&lt;400,$E21="M")),0,1)))),0)</f>
        <v>0</v>
      </c>
      <c r="H22" s="17">
        <f>IF(OR($E21="M",$E21="W"),IF($D22="u60",H21*0.035*IF(OR(AND(H21&lt;100, $E21="W"), AND(H21&lt;400,$E21="M")),0,1),IF($D22="60-69",H21*0.025*IF(OR(AND(H21&lt;100, $E21="W"), AND(H21&lt;400,$E21="M")),0,1),IF($D22="70+",H21*0*IF(OR(AND(H21&lt;100, $E21="W"), AND(H21&lt;400,$E21="M")),0,1),H21*0.035*IF(OR(AND(H21&lt;100, $E21="W"), AND(H21&lt;400,$E21="M")),0,1)))),0)</f>
        <v>0</v>
      </c>
      <c r="I22" s="17">
        <f>IF(OR($E21="M",$E21="W"),IF($D22="u60",I21*0.035*IF(OR(AND(I21&lt;100, $E21="W"), AND(I21&lt;400,$E21="M")),0,1),IF($D22="60-69",I21*0.025*IF(OR(AND(I21&lt;100, $E21="W"), AND(I21&lt;400,$E21="M")),0,1),IF($D22="70+",I21*0*IF(OR(AND(I21&lt;100, $E21="W"), AND(I21&lt;400,$E21="M")),0,1),I21*0.035*IF(OR(AND(I21&lt;100, $E21="W"), AND(I21&lt;400,$E21="M")),0,1)))),0)</f>
        <v>0</v>
      </c>
      <c r="J22" s="17">
        <f>IF(OR($E21="M",$E21="W"),IF($D22="u60",J21*0.035*IF(OR(AND(J21&lt;100, $E21="W"), AND(J21&lt;400,$E21="M")),0,1),IF($D22="60-69",J21*0.025*IF(OR(AND(J21&lt;100, $E21="W"), AND(J21&lt;400,$E21="M")),0,1),IF($D22="70+",J21*0*IF(OR(AND(J21&lt;100, $E21="W"), AND(J21&lt;400,$E21="M")),0,1),J21*0.035*IF(OR(AND(J21&lt;100, $E21="W"), AND(J21&lt;400,$E21="M")),0,1)))),0)</f>
        <v>0</v>
      </c>
      <c r="K22" s="17">
        <f t="shared" si="0"/>
        <v>0</v>
      </c>
      <c r="L22" s="17"/>
      <c r="M22" s="62"/>
      <c r="N22" s="68"/>
      <c r="O22" s="69"/>
    </row>
    <row r="23" spans="1:15" ht="14.4" thickBot="1" x14ac:dyDescent="0.3">
      <c r="A23" s="18"/>
      <c r="B23" s="19"/>
      <c r="C23" s="20"/>
      <c r="D23" s="20"/>
      <c r="E23" s="36"/>
      <c r="F23" s="21">
        <f>IF(OR($E21="M",$E21="W"),IF($D22="u60",F21*IF(OR(AND(F21&lt;100, $E21="W"), AND(F21&lt;400,$E21="M")),0.07,0.035),IF($D22="60-69",F21*0.025*IF(OR(AND(F21&lt;100, $E21="W"), AND(F21&lt;400,$E21="M")),1,0),IF($D22="70+",F21*0,F21*IF(OR(AND(F21&lt;100, $E21="W"), AND(F21&lt;400,$E21="M")),0.07,0.035)))),0)</f>
        <v>0</v>
      </c>
      <c r="G23" s="21">
        <f>IF(OR($E21="M",$E21="W"),IF($D22="u60",G21*IF(OR(AND(G21&lt;100, $E21="W"), AND(G21&lt;400,$E21="M")),0.07,0.035),IF($D22="60-69",G21*0.025*IF(OR(AND(G21&lt;100, $E21="W"), AND(G21&lt;400,$E21="M")),1,0),IF($D22="70+",G21*0,G21*IF(OR(AND(G21&lt;100, $E21="W"), AND(G21&lt;400,$E21="M")),0.07,0.035)))),0)</f>
        <v>0</v>
      </c>
      <c r="H23" s="21">
        <f>IF(OR($E21="M",$E21="W"),IF($D22="u60",H21*IF(OR(AND(H21&lt;100, $E21="W"), AND(H21&lt;400,$E21="M")),0.07,0.035),IF($D22="60-69",H21*0.025*IF(OR(AND(H21&lt;100, $E21="W"), AND(H21&lt;400,$E21="M")),1,0),IF($D22="70+",H21*0,H21*IF(OR(AND(H21&lt;100, $E21="W"), AND(H21&lt;400,$E21="M")),0.07,0.035)))),0)</f>
        <v>0</v>
      </c>
      <c r="I23" s="21">
        <f>IF(OR($E21="M",$E21="W"),IF($D22="u60",I21*IF(OR(AND(I21&lt;100, $E21="W"), AND(I21&lt;400,$E21="M")),0.07,0.035),IF($D22="60-69",I21*0.025*IF(OR(AND(I21&lt;100, $E21="W"), AND(I21&lt;400,$E21="M")),1,0),IF($D22="70+",I21*0,I21*IF(OR(AND(I21&lt;100, $E21="W"), AND(I21&lt;400,$E21="M")),0.07,0.035)))),0)</f>
        <v>0</v>
      </c>
      <c r="J23" s="21">
        <f>IF(OR($E21="M",$E21="W"),IF($D22="u60",J21*IF(OR(AND(J21&lt;100, $E21="W"), AND(J21&lt;400,$E21="M")),0.07,0.035),IF($D22="60-69",J21*0.025*IF(OR(AND(J21&lt;100, $E21="W"), AND(J21&lt;400,$E21="M")),1,0),IF($D22="70+",J21*0,J21*IF(OR(AND(J21&lt;100, $E21="W"), AND(J21&lt;400,$E21="M")),0.07,0.035)))),0)</f>
        <v>0</v>
      </c>
      <c r="K23" s="21">
        <f t="shared" si="0"/>
        <v>0</v>
      </c>
      <c r="L23" s="21">
        <f>SUM(K22:K23)</f>
        <v>0</v>
      </c>
      <c r="M23" s="63"/>
      <c r="N23" s="70"/>
      <c r="O23" s="71"/>
    </row>
    <row r="24" spans="1:15" ht="14.4" thickTop="1" x14ac:dyDescent="0.25">
      <c r="A24" s="14"/>
      <c r="B24" s="15"/>
      <c r="C24" s="16"/>
      <c r="D24" s="16"/>
      <c r="E24" s="36" t="s">
        <v>21</v>
      </c>
      <c r="F24" s="37"/>
      <c r="G24" s="37"/>
      <c r="H24" s="37"/>
      <c r="I24" s="37"/>
      <c r="J24" s="37"/>
      <c r="K24" s="17">
        <f t="shared" si="0"/>
        <v>0</v>
      </c>
      <c r="L24" s="17">
        <f>IF(D25="70+",0,K24)</f>
        <v>0</v>
      </c>
      <c r="M24" s="61">
        <f>COUNTIF(F24:J24,"&gt;0")</f>
        <v>0</v>
      </c>
      <c r="N24" s="66"/>
      <c r="O24" s="67"/>
    </row>
    <row r="25" spans="1:15" ht="13.8" x14ac:dyDescent="0.25">
      <c r="A25" s="29"/>
      <c r="B25" s="30"/>
      <c r="C25" s="31"/>
      <c r="D25" s="31"/>
      <c r="E25" s="36"/>
      <c r="F25" s="17">
        <f>IF(OR($E24="M",$E24="W"),IF($D25="u60",F24*0.035*IF(OR(AND(F24&lt;100, $E24="W"), AND(F24&lt;400,$E24="M")),0,1),IF($D25="60-69",F24*0.025*IF(OR(AND(F24&lt;100, $E24="W"), AND(F24&lt;400,$E24="M")),0,1),IF($D25="70+",F24*0*IF(OR(AND(F24&lt;100, $E24="W"), AND(F24&lt;400,$E24="M")),0,1),F24*0.035*IF(OR(AND(F24&lt;100, $E24="W"), AND(F24&lt;400,$E24="M")),0,1)))),0)</f>
        <v>0</v>
      </c>
      <c r="G25" s="17">
        <f>IF(OR($E24="M",$E24="W"),IF($D25="u60",G24*0.035*IF(OR(AND(G24&lt;100, $E24="W"), AND(G24&lt;400,$E24="M")),0,1),IF($D25="60-69",G24*0.025*IF(OR(AND(G24&lt;100, $E24="W"), AND(G24&lt;400,$E24="M")),0,1),IF($D25="70+",G24*0*IF(OR(AND(G24&lt;100, $E24="W"), AND(G24&lt;400,$E24="M")),0,1),G24*0.035*IF(OR(AND(G24&lt;100, $E24="W"), AND(G24&lt;400,$E24="M")),0,1)))),0)</f>
        <v>0</v>
      </c>
      <c r="H25" s="17">
        <f>IF(OR($E24="M",$E24="W"),IF($D25="u60",H24*0.035*IF(OR(AND(H24&lt;100, $E24="W"), AND(H24&lt;400,$E24="M")),0,1),IF($D25="60-69",H24*0.025*IF(OR(AND(H24&lt;100, $E24="W"), AND(H24&lt;400,$E24="M")),0,1),IF($D25="70+",H24*0*IF(OR(AND(H24&lt;100, $E24="W"), AND(H24&lt;400,$E24="M")),0,1),H24*0.035*IF(OR(AND(H24&lt;100, $E24="W"), AND(H24&lt;400,$E24="M")),0,1)))),0)</f>
        <v>0</v>
      </c>
      <c r="I25" s="17">
        <f>IF(OR($E24="M",$E24="W"),IF($D25="u60",I24*0.035*IF(OR(AND(I24&lt;100, $E24="W"), AND(I24&lt;400,$E24="M")),0,1),IF($D25="60-69",I24*0.025*IF(OR(AND(I24&lt;100, $E24="W"), AND(I24&lt;400,$E24="M")),0,1),IF($D25="70+",I24*0*IF(OR(AND(I24&lt;100, $E24="W"), AND(I24&lt;400,$E24="M")),0,1),I24*0.035*IF(OR(AND(I24&lt;100, $E24="W"), AND(I24&lt;400,$E24="M")),0,1)))),0)</f>
        <v>0</v>
      </c>
      <c r="J25" s="17">
        <f>IF(OR($E24="M",$E24="W"),IF($D25="u60",J24*0.035*IF(OR(AND(J24&lt;100, $E24="W"), AND(J24&lt;400,$E24="M")),0,1),IF($D25="60-69",J24*0.025*IF(OR(AND(J24&lt;100, $E24="W"), AND(J24&lt;400,$E24="M")),0,1),IF($D25="70+",J24*0*IF(OR(AND(J24&lt;100, $E24="W"), AND(J24&lt;400,$E24="M")),0,1),J24*0.035*IF(OR(AND(J24&lt;100, $E24="W"), AND(J24&lt;400,$E24="M")),0,1)))),0)</f>
        <v>0</v>
      </c>
      <c r="K25" s="17">
        <f t="shared" si="0"/>
        <v>0</v>
      </c>
      <c r="L25" s="17"/>
      <c r="M25" s="62"/>
      <c r="N25" s="68"/>
      <c r="O25" s="69"/>
    </row>
    <row r="26" spans="1:15" ht="14.4" thickBot="1" x14ac:dyDescent="0.3">
      <c r="A26" s="18"/>
      <c r="B26" s="19"/>
      <c r="C26" s="20"/>
      <c r="D26" s="20"/>
      <c r="E26" s="36"/>
      <c r="F26" s="21">
        <f>IF(OR($E24="M",$E24="W"),IF($D25="u60",F24*IF(OR(AND(F24&lt;100, $E24="W"), AND(F24&lt;400,$E24="M")),0.07,0.035),IF($D25="60-69",F24*0.025*IF(OR(AND(F24&lt;100, $E24="W"), AND(F24&lt;400,$E24="M")),1,0),IF($D25="70+",F24*0,F24*IF(OR(AND(F24&lt;100, $E24="W"), AND(F24&lt;400,$E24="M")),0.07,0.035)))),0)</f>
        <v>0</v>
      </c>
      <c r="G26" s="21">
        <f>IF(OR($E24="M",$E24="W"),IF($D25="u60",G24*IF(OR(AND(G24&lt;100, $E24="W"), AND(G24&lt;400,$E24="M")),0.07,0.035),IF($D25="60-69",G24*0.025*IF(OR(AND(G24&lt;100, $E24="W"), AND(G24&lt;400,$E24="M")),1,0),IF($D25="70+",G24*0,G24*IF(OR(AND(G24&lt;100, $E24="W"), AND(G24&lt;400,$E24="M")),0.07,0.035)))),0)</f>
        <v>0</v>
      </c>
      <c r="H26" s="21">
        <f>IF(OR($E24="M",$E24="W"),IF($D25="u60",H24*IF(OR(AND(H24&lt;100, $E24="W"), AND(H24&lt;400,$E24="M")),0.07,0.035),IF($D25="60-69",H24*0.025*IF(OR(AND(H24&lt;100, $E24="W"), AND(H24&lt;400,$E24="M")),1,0),IF($D25="70+",H24*0,H24*IF(OR(AND(H24&lt;100, $E24="W"), AND(H24&lt;400,$E24="M")),0.07,0.035)))),0)</f>
        <v>0</v>
      </c>
      <c r="I26" s="21">
        <f>IF(OR($E24="M",$E24="W"),IF($D25="u60",I24*IF(OR(AND(I24&lt;100, $E24="W"), AND(I24&lt;400,$E24="M")),0.07,0.035),IF($D25="60-69",I24*0.025*IF(OR(AND(I24&lt;100, $E24="W"), AND(I24&lt;400,$E24="M")),1,0),IF($D25="70+",I24*0,I24*IF(OR(AND(I24&lt;100, $E24="W"), AND(I24&lt;400,$E24="M")),0.07,0.035)))),0)</f>
        <v>0</v>
      </c>
      <c r="J26" s="21">
        <f>IF(OR($E24="M",$E24="W"),IF($D25="u60",J24*IF(OR(AND(J24&lt;100, $E24="W"), AND(J24&lt;400,$E24="M")),0.07,0.035),IF($D25="60-69",J24*0.025*IF(OR(AND(J24&lt;100, $E24="W"), AND(J24&lt;400,$E24="M")),1,0),IF($D25="70+",J24*0,J24*IF(OR(AND(J24&lt;100, $E24="W"), AND(J24&lt;400,$E24="M")),0.07,0.035)))),0)</f>
        <v>0</v>
      </c>
      <c r="K26" s="21">
        <f t="shared" si="0"/>
        <v>0</v>
      </c>
      <c r="L26" s="21">
        <f>SUM(K25:K26)</f>
        <v>0</v>
      </c>
      <c r="M26" s="63"/>
      <c r="N26" s="70"/>
      <c r="O26" s="71"/>
    </row>
    <row r="27" spans="1:15" ht="14.4" thickTop="1" x14ac:dyDescent="0.25">
      <c r="A27" s="14"/>
      <c r="B27" s="15"/>
      <c r="C27" s="16"/>
      <c r="D27" s="16"/>
      <c r="E27" s="36" t="s">
        <v>21</v>
      </c>
      <c r="F27" s="37"/>
      <c r="G27" s="37"/>
      <c r="H27" s="37"/>
      <c r="I27" s="37"/>
      <c r="J27" s="37"/>
      <c r="K27" s="17">
        <f t="shared" si="0"/>
        <v>0</v>
      </c>
      <c r="L27" s="17">
        <f>IF(D28="70+",0,K27)</f>
        <v>0</v>
      </c>
      <c r="M27" s="61">
        <f>COUNTIF(F27:J27,"&gt;0")</f>
        <v>0</v>
      </c>
      <c r="N27" s="66"/>
      <c r="O27" s="67"/>
    </row>
    <row r="28" spans="1:15" ht="13.8" x14ac:dyDescent="0.25">
      <c r="A28" s="29"/>
      <c r="B28" s="30"/>
      <c r="C28" s="31"/>
      <c r="D28" s="31"/>
      <c r="E28" s="36"/>
      <c r="F28" s="17">
        <f>IF(OR($E27="M",$E27="W"),IF($D28="u60",F27*0.035*IF(OR(AND(F27&lt;100, $E27="W"), AND(F27&lt;400,$E27="M")),0,1),IF($D28="60-69",F27*0.025*IF(OR(AND(F27&lt;100, $E27="W"), AND(F27&lt;400,$E27="M")),0,1),IF($D28="70+",F27*0*IF(OR(AND(F27&lt;100, $E27="W"), AND(F27&lt;400,$E27="M")),0,1),F27*0.035*IF(OR(AND(F27&lt;100, $E27="W"), AND(F27&lt;400,$E27="M")),0,1)))),0)</f>
        <v>0</v>
      </c>
      <c r="G28" s="17">
        <f>IF(OR($E27="M",$E27="W"),IF($D28="u60",G27*0.035*IF(OR(AND(G27&lt;100, $E27="W"), AND(G27&lt;400,$E27="M")),0,1),IF($D28="60-69",G27*0.025*IF(OR(AND(G27&lt;100, $E27="W"), AND(G27&lt;400,$E27="M")),0,1),IF($D28="70+",G27*0*IF(OR(AND(G27&lt;100, $E27="W"), AND(G27&lt;400,$E27="M")),0,1),G27*0.035*IF(OR(AND(G27&lt;100, $E27="W"), AND(G27&lt;400,$E27="M")),0,1)))),0)</f>
        <v>0</v>
      </c>
      <c r="H28" s="17">
        <f>IF(OR($E27="M",$E27="W"),IF($D28="u60",H27*0.035*IF(OR(AND(H27&lt;100, $E27="W"), AND(H27&lt;400,$E27="M")),0,1),IF($D28="60-69",H27*0.025*IF(OR(AND(H27&lt;100, $E27="W"), AND(H27&lt;400,$E27="M")),0,1),IF($D28="70+",H27*0*IF(OR(AND(H27&lt;100, $E27="W"), AND(H27&lt;400,$E27="M")),0,1),H27*0.035*IF(OR(AND(H27&lt;100, $E27="W"), AND(H27&lt;400,$E27="M")),0,1)))),0)</f>
        <v>0</v>
      </c>
      <c r="I28" s="17">
        <f>IF(OR($E27="M",$E27="W"),IF($D28="u60",I27*0.035*IF(OR(AND(I27&lt;100, $E27="W"), AND(I27&lt;400,$E27="M")),0,1),IF($D28="60-69",I27*0.025*IF(OR(AND(I27&lt;100, $E27="W"), AND(I27&lt;400,$E27="M")),0,1),IF($D28="70+",I27*0*IF(OR(AND(I27&lt;100, $E27="W"), AND(I27&lt;400,$E27="M")),0,1),I27*0.035*IF(OR(AND(I27&lt;100, $E27="W"), AND(I27&lt;400,$E27="M")),0,1)))),0)</f>
        <v>0</v>
      </c>
      <c r="J28" s="17">
        <f>IF(OR($E27="M",$E27="W"),IF($D28="u60",J27*0.035*IF(OR(AND(J27&lt;100, $E27="W"), AND(J27&lt;400,$E27="M")),0,1),IF($D28="60-69",J27*0.025*IF(OR(AND(J27&lt;100, $E27="W"), AND(J27&lt;400,$E27="M")),0,1),IF($D28="70+",J27*0*IF(OR(AND(J27&lt;100, $E27="W"), AND(J27&lt;400,$E27="M")),0,1),J27*0.035*IF(OR(AND(J27&lt;100, $E27="W"), AND(J27&lt;400,$E27="M")),0,1)))),0)</f>
        <v>0</v>
      </c>
      <c r="K28" s="17">
        <f t="shared" si="0"/>
        <v>0</v>
      </c>
      <c r="L28" s="17"/>
      <c r="M28" s="62"/>
      <c r="N28" s="68"/>
      <c r="O28" s="69"/>
    </row>
    <row r="29" spans="1:15" ht="14.4" thickBot="1" x14ac:dyDescent="0.3">
      <c r="A29" s="18"/>
      <c r="B29" s="19"/>
      <c r="C29" s="20"/>
      <c r="D29" s="20"/>
      <c r="E29" s="36"/>
      <c r="F29" s="21">
        <f>IF(OR($E27="M",$E27="W"),IF($D28="u60",F27*IF(OR(AND(F27&lt;100, $E27="W"), AND(F27&lt;400,$E27="M")),0.07,0.035),IF($D28="60-69",F27*0.025*IF(OR(AND(F27&lt;100, $E27="W"), AND(F27&lt;400,$E27="M")),1,0),IF($D28="70+",F27*0,F27*IF(OR(AND(F27&lt;100, $E27="W"), AND(F27&lt;400,$E27="M")),0.07,0.035)))),0)</f>
        <v>0</v>
      </c>
      <c r="G29" s="21">
        <f>IF(OR($E27="M",$E27="W"),IF($D28="u60",G27*IF(OR(AND(G27&lt;100, $E27="W"), AND(G27&lt;400,$E27="M")),0.07,0.035),IF($D28="60-69",G27*0.025*IF(OR(AND(G27&lt;100, $E27="W"), AND(G27&lt;400,$E27="M")),1,0),IF($D28="70+",G27*0,G27*IF(OR(AND(G27&lt;100, $E27="W"), AND(G27&lt;400,$E27="M")),0.07,0.035)))),0)</f>
        <v>0</v>
      </c>
      <c r="H29" s="21">
        <f>IF(OR($E27="M",$E27="W"),IF($D28="u60",H27*IF(OR(AND(H27&lt;100, $E27="W"), AND(H27&lt;400,$E27="M")),0.07,0.035),IF($D28="60-69",H27*0.025*IF(OR(AND(H27&lt;100, $E27="W"), AND(H27&lt;400,$E27="M")),1,0),IF($D28="70+",H27*0,H27*IF(OR(AND(H27&lt;100, $E27="W"), AND(H27&lt;400,$E27="M")),0.07,0.035)))),0)</f>
        <v>0</v>
      </c>
      <c r="I29" s="21">
        <f>IF(OR($E27="M",$E27="W"),IF($D28="u60",I27*IF(OR(AND(I27&lt;100, $E27="W"), AND(I27&lt;400,$E27="M")),0.07,0.035),IF($D28="60-69",I27*0.025*IF(OR(AND(I27&lt;100, $E27="W"), AND(I27&lt;400,$E27="M")),1,0),IF($D28="70+",I27*0,I27*IF(OR(AND(I27&lt;100, $E27="W"), AND(I27&lt;400,$E27="M")),0.07,0.035)))),0)</f>
        <v>0</v>
      </c>
      <c r="J29" s="21">
        <f>IF(OR($E27="M",$E27="W"),IF($D28="u60",J27*IF(OR(AND(J27&lt;100, $E27="W"), AND(J27&lt;400,$E27="M")),0.07,0.035),IF($D28="60-69",J27*0.025*IF(OR(AND(J27&lt;100, $E27="W"), AND(J27&lt;400,$E27="M")),1,0),IF($D28="70+",J27*0,J27*IF(OR(AND(J27&lt;100, $E27="W"), AND(J27&lt;400,$E27="M")),0.07,0.035)))),0)</f>
        <v>0</v>
      </c>
      <c r="K29" s="21">
        <f t="shared" si="0"/>
        <v>0</v>
      </c>
      <c r="L29" s="21">
        <f>SUM(K28:K29)</f>
        <v>0</v>
      </c>
      <c r="M29" s="63"/>
      <c r="N29" s="70"/>
      <c r="O29" s="71"/>
    </row>
    <row r="30" spans="1:15" ht="14.4" thickTop="1" x14ac:dyDescent="0.25">
      <c r="A30" s="14"/>
      <c r="B30" s="15"/>
      <c r="C30" s="16"/>
      <c r="D30" s="16"/>
      <c r="E30" s="36" t="s">
        <v>21</v>
      </c>
      <c r="F30" s="37"/>
      <c r="G30" s="37"/>
      <c r="H30" s="37"/>
      <c r="I30" s="37"/>
      <c r="J30" s="37"/>
      <c r="K30" s="17">
        <f t="shared" si="0"/>
        <v>0</v>
      </c>
      <c r="L30" s="17">
        <f>IF(D31="70+",0,K30)</f>
        <v>0</v>
      </c>
      <c r="M30" s="61">
        <f>COUNTIF(F30:J30,"&gt;0")</f>
        <v>0</v>
      </c>
      <c r="N30" s="66"/>
      <c r="O30" s="67"/>
    </row>
    <row r="31" spans="1:15" ht="13.8" x14ac:dyDescent="0.25">
      <c r="A31" s="29"/>
      <c r="B31" s="30"/>
      <c r="C31" s="31"/>
      <c r="D31" s="31"/>
      <c r="E31" s="36"/>
      <c r="F31" s="17">
        <f>IF(OR($E30="M",$E30="W"),IF($D31="u60",F30*0.035*IF(OR(AND(F30&lt;100, $E30="W"), AND(F30&lt;400,$E30="M")),0,1),IF($D31="60-69",F30*0.025*IF(OR(AND(F30&lt;100, $E30="W"), AND(F30&lt;400,$E30="M")),0,1),IF($D31="70+",F30*0*IF(OR(AND(F30&lt;100, $E30="W"), AND(F30&lt;400,$E30="M")),0,1),F30*0.035*IF(OR(AND(F30&lt;100, $E30="W"), AND(F30&lt;400,$E30="M")),0,1)))),0)</f>
        <v>0</v>
      </c>
      <c r="G31" s="17">
        <f>IF(OR($E30="M",$E30="W"),IF($D31="u60",G30*0.035*IF(OR(AND(G30&lt;100, $E30="W"), AND(G30&lt;400,$E30="M")),0,1),IF($D31="60-69",G30*0.025*IF(OR(AND(G30&lt;100, $E30="W"), AND(G30&lt;400,$E30="M")),0,1),IF($D31="70+",G30*0*IF(OR(AND(G30&lt;100, $E30="W"), AND(G30&lt;400,$E30="M")),0,1),G30*0.035*IF(OR(AND(G30&lt;100, $E30="W"), AND(G30&lt;400,$E30="M")),0,1)))),0)</f>
        <v>0</v>
      </c>
      <c r="H31" s="17">
        <f>IF(OR($E30="M",$E30="W"),IF($D31="u60",H30*0.035*IF(OR(AND(H30&lt;100, $E30="W"), AND(H30&lt;400,$E30="M")),0,1),IF($D31="60-69",H30*0.025*IF(OR(AND(H30&lt;100, $E30="W"), AND(H30&lt;400,$E30="M")),0,1),IF($D31="70+",H30*0*IF(OR(AND(H30&lt;100, $E30="W"), AND(H30&lt;400,$E30="M")),0,1),H30*0.035*IF(OR(AND(H30&lt;100, $E30="W"), AND(H30&lt;400,$E30="M")),0,1)))),0)</f>
        <v>0</v>
      </c>
      <c r="I31" s="17">
        <f>IF(OR($E30="M",$E30="W"),IF($D31="u60",I30*0.035*IF(OR(AND(I30&lt;100, $E30="W"), AND(I30&lt;400,$E30="M")),0,1),IF($D31="60-69",I30*0.025*IF(OR(AND(I30&lt;100, $E30="W"), AND(I30&lt;400,$E30="M")),0,1),IF($D31="70+",I30*0*IF(OR(AND(I30&lt;100, $E30="W"), AND(I30&lt;400,$E30="M")),0,1),I30*0.035*IF(OR(AND(I30&lt;100, $E30="W"), AND(I30&lt;400,$E30="M")),0,1)))),0)</f>
        <v>0</v>
      </c>
      <c r="J31" s="17">
        <f>IF(OR($E30="M",$E30="W"),IF($D31="u60",J30*0.035*IF(OR(AND(J30&lt;100, $E30="W"), AND(J30&lt;400,$E30="M")),0,1),IF($D31="60-69",J30*0.025*IF(OR(AND(J30&lt;100, $E30="W"), AND(J30&lt;400,$E30="M")),0,1),IF($D31="70+",J30*0*IF(OR(AND(J30&lt;100, $E30="W"), AND(J30&lt;400,$E30="M")),0,1),J30*0.035*IF(OR(AND(J30&lt;100, $E30="W"), AND(J30&lt;400,$E30="M")),0,1)))),0)</f>
        <v>0</v>
      </c>
      <c r="K31" s="17">
        <f t="shared" si="0"/>
        <v>0</v>
      </c>
      <c r="L31" s="17"/>
      <c r="M31" s="62"/>
      <c r="N31" s="68"/>
      <c r="O31" s="69"/>
    </row>
    <row r="32" spans="1:15" ht="14.4" thickBot="1" x14ac:dyDescent="0.3">
      <c r="A32" s="18"/>
      <c r="B32" s="19"/>
      <c r="C32" s="20"/>
      <c r="D32" s="20"/>
      <c r="E32" s="36"/>
      <c r="F32" s="21">
        <f>IF(OR($E30="M",$E30="W"),IF($D31="u60",F30*IF(OR(AND(F30&lt;100, $E30="W"), AND(F30&lt;400,$E30="M")),0.07,0.035),IF($D31="60-69",F30*0.025*IF(OR(AND(F30&lt;100, $E30="W"), AND(F30&lt;400,$E30="M")),1,0),IF($D31="70+",F30*0,F30*IF(OR(AND(F30&lt;100, $E30="W"), AND(F30&lt;400,$E30="M")),0.07,0.035)))),0)</f>
        <v>0</v>
      </c>
      <c r="G32" s="21">
        <f>IF(OR($E30="M",$E30="W"),IF($D31="u60",G30*IF(OR(AND(G30&lt;100, $E30="W"), AND(G30&lt;400,$E30="M")),0.07,0.035),IF($D31="60-69",G30*0.025*IF(OR(AND(G30&lt;100, $E30="W"), AND(G30&lt;400,$E30="M")),1,0),IF($D31="70+",G30*0,G30*IF(OR(AND(G30&lt;100, $E30="W"), AND(G30&lt;400,$E30="M")),0.07,0.035)))),0)</f>
        <v>0</v>
      </c>
      <c r="H32" s="21">
        <f>IF(OR($E30="M",$E30="W"),IF($D31="u60",H30*IF(OR(AND(H30&lt;100, $E30="W"), AND(H30&lt;400,$E30="M")),0.07,0.035),IF($D31="60-69",H30*0.025*IF(OR(AND(H30&lt;100, $E30="W"), AND(H30&lt;400,$E30="M")),1,0),IF($D31="70+",H30*0,H30*IF(OR(AND(H30&lt;100, $E30="W"), AND(H30&lt;400,$E30="M")),0.07,0.035)))),0)</f>
        <v>0</v>
      </c>
      <c r="I32" s="21">
        <f>IF(OR($E30="M",$E30="W"),IF($D31="u60",I30*IF(OR(AND(I30&lt;100, $E30="W"), AND(I30&lt;400,$E30="M")),0.07,0.035),IF($D31="60-69",I30*0.025*IF(OR(AND(I30&lt;100, $E30="W"), AND(I30&lt;400,$E30="M")),1,0),IF($D31="70+",I30*0,I30*IF(OR(AND(I30&lt;100, $E30="W"), AND(I30&lt;400,$E30="M")),0.07,0.035)))),0)</f>
        <v>0</v>
      </c>
      <c r="J32" s="21">
        <f>IF(OR($E30="M",$E30="W"),IF($D31="u60",J30*IF(OR(AND(J30&lt;100, $E30="W"), AND(J30&lt;400,$E30="M")),0.07,0.035),IF($D31="60-69",J30*0.025*IF(OR(AND(J30&lt;100, $E30="W"), AND(J30&lt;400,$E30="M")),1,0),IF($D31="70+",J30*0,J30*IF(OR(AND(J30&lt;100, $E30="W"), AND(J30&lt;400,$E30="M")),0.07,0.035)))),0)</f>
        <v>0</v>
      </c>
      <c r="K32" s="21">
        <f t="shared" si="0"/>
        <v>0</v>
      </c>
      <c r="L32" s="21">
        <f>SUM(K31:K32)</f>
        <v>0</v>
      </c>
      <c r="M32" s="63"/>
      <c r="N32" s="70"/>
      <c r="O32" s="71"/>
    </row>
    <row r="33" spans="1:15" ht="14.4" thickTop="1" x14ac:dyDescent="0.25">
      <c r="A33" s="22"/>
      <c r="B33" s="22"/>
      <c r="C33" s="22"/>
      <c r="D33" s="22"/>
      <c r="E33" s="22"/>
      <c r="F33" s="22"/>
      <c r="G33" s="77" t="s">
        <v>13</v>
      </c>
      <c r="H33" s="77"/>
      <c r="I33" s="28" t="s">
        <v>18</v>
      </c>
      <c r="J33" s="58">
        <f>Page30!J33 + COUNTA(B10,B13,B16,B19,B22,B26,B25,B26,B28,B31)</f>
        <v>0</v>
      </c>
      <c r="K33" s="27">
        <f>Page30!K33 + K9+K12+K15+K18+K21+K24+K27+K30</f>
        <v>0</v>
      </c>
      <c r="L33" s="24">
        <f>SUM(L9,L12,L15,L18,L21,L24,L27,L30)</f>
        <v>0</v>
      </c>
      <c r="M33" s="22" t="s">
        <v>12</v>
      </c>
      <c r="N33" s="25"/>
    </row>
    <row r="34" spans="1:15" ht="13.8" x14ac:dyDescent="0.25">
      <c r="A34" s="22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3">
        <f>Page30!L34 +L11+L14+L17+L20+L23+L26+L29+L32</f>
        <v>0</v>
      </c>
      <c r="M34" s="22" t="s">
        <v>50</v>
      </c>
      <c r="N34" s="26"/>
    </row>
    <row r="35" spans="1:15" ht="13.8" x14ac:dyDescent="0.25">
      <c r="A35" s="22"/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</row>
    <row r="36" spans="1:15" ht="13.8" x14ac:dyDescent="0.25">
      <c r="A36" s="72" t="s">
        <v>65</v>
      </c>
      <c r="B36" s="72"/>
      <c r="C36" s="73"/>
      <c r="D36" s="73"/>
      <c r="E36" s="73"/>
      <c r="F36" s="73"/>
      <c r="G36" s="73"/>
      <c r="H36" s="54" t="s">
        <v>66</v>
      </c>
      <c r="I36" s="73"/>
      <c r="J36" s="73"/>
      <c r="K36" s="73"/>
      <c r="L36" s="73"/>
      <c r="M36" s="22"/>
      <c r="N36" s="22"/>
      <c r="O36" s="22"/>
    </row>
    <row r="37" spans="1:15" ht="13.8" x14ac:dyDescent="0.25">
      <c r="A37" s="22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</row>
  </sheetData>
  <sheetProtection algorithmName="SHA-512" hashValue="FqdwnfFX+OSb1yJMu7PuJ6fgWddG6mkDUl9C45fxhShwu7xt3B7iyRhD8r5ON+jtWvy1MLx8o7WlHuoBQ9avHQ==" saltValue="qx2tCy1tcLkP5c/SO2jSgQ==" spinCount="100000" sheet="1" objects="1" scenarios="1" selectLockedCells="1"/>
  <mergeCells count="35">
    <mergeCell ref="G1:I1"/>
    <mergeCell ref="AY1:AZ1"/>
    <mergeCell ref="G2:I2"/>
    <mergeCell ref="I4:K4"/>
    <mergeCell ref="C5:F5"/>
    <mergeCell ref="G5:H5"/>
    <mergeCell ref="N19:O19"/>
    <mergeCell ref="A6:O6"/>
    <mergeCell ref="N9:O9"/>
    <mergeCell ref="N10:O10"/>
    <mergeCell ref="N11:O11"/>
    <mergeCell ref="N12:O12"/>
    <mergeCell ref="N13:O13"/>
    <mergeCell ref="N14:O14"/>
    <mergeCell ref="N15:O15"/>
    <mergeCell ref="N16:O16"/>
    <mergeCell ref="N17:O17"/>
    <mergeCell ref="N18:O18"/>
    <mergeCell ref="N31:O31"/>
    <mergeCell ref="N20:O20"/>
    <mergeCell ref="N21:O21"/>
    <mergeCell ref="N22:O22"/>
    <mergeCell ref="N23:O23"/>
    <mergeCell ref="N24:O24"/>
    <mergeCell ref="N25:O25"/>
    <mergeCell ref="N26:O26"/>
    <mergeCell ref="N27:O27"/>
    <mergeCell ref="N28:O28"/>
    <mergeCell ref="N29:O29"/>
    <mergeCell ref="N30:O30"/>
    <mergeCell ref="N32:O32"/>
    <mergeCell ref="G33:H33"/>
    <mergeCell ref="A36:B36"/>
    <mergeCell ref="C36:G36"/>
    <mergeCell ref="I36:L36"/>
  </mergeCells>
  <dataValidations count="5">
    <dataValidation type="list" allowBlank="1" showInputMessage="1" showErrorMessage="1" errorTitle="Sex" error="Please enter M for male or F for female" promptTitle="Sex" sqref="C13 C31 C10 C16" xr:uid="{BDF7417B-4DFA-428F-A5B5-A675B30108C2}">
      <formula1>$P$1:$P$2</formula1>
    </dataValidation>
    <dataValidation type="list" allowBlank="1" showInputMessage="1" showErrorMessage="1" errorTitle="Sex" error="Please enter M for male of F for female" promptTitle="Sex" sqref="C19 C28 C22 C25" xr:uid="{93896A2D-0E08-4D3A-8497-FD67301671A6}">
      <formula1>$P$1:$P$2</formula1>
    </dataValidation>
    <dataValidation type="list" allowBlank="1" showInputMessage="1" showErrorMessage="1" sqref="E9 E12 E15 E18 E21 E24 E27 E30" xr:uid="{75C7B694-2AC2-4238-8531-D98191C9C808}">
      <formula1>$P$3:$P$4</formula1>
    </dataValidation>
    <dataValidation type="list" allowBlank="1" showInputMessage="1" showErrorMessage="1" errorTitle="Age Group" error="Please enter U60 if Employee is less than 60 years old. Or Enter B67 if he/she is between 60 and 70 years old. Or Enter 70+ if he/she is 70 years or over" promptTitle="Age Group" sqref="D10 D28 D25 D22 D19 D16 D13 D31" xr:uid="{358631D1-8413-425B-B2D9-84ADA3565BC3}">
      <formula1>$AY$2:$AY$4</formula1>
    </dataValidation>
    <dataValidation allowBlank="1" showInputMessage="1" showErrorMessage="1" errorTitle="Age Group" error="Please enter U60 if Employee is less than 60 years old. Or Enter B67 if he/she is between 60 and 70 years old. Or Enter 70+ if he/she is 70 years or over" promptTitle="Age Group" sqref="E10:E11 E13:E14 E16:E17 E19:E20 E22:E23 E25:E26 E28:E29 E31:E32" xr:uid="{2BF3D6C5-E8B0-4D20-99DA-1B0055D10514}"/>
  </dataValidations>
  <pageMargins left="0.5" right="0.5" top="0.25" bottom="0.25" header="0.5" footer="0.5"/>
  <pageSetup paperSize="5" scale="92" orientation="landscape" r:id="rId1"/>
  <headerFooter alignWithMargins="0">
    <oddFooter>&amp;L
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6497" r:id="rId4" name="Drop Down 1">
              <controlPr defaultSize="0" autoLine="0" autoPict="0">
                <anchor moveWithCells="1">
                  <from>
                    <xdr:col>8</xdr:col>
                    <xdr:colOff>937260</xdr:colOff>
                    <xdr:row>4</xdr:row>
                    <xdr:rowOff>7620</xdr:rowOff>
                  </from>
                  <to>
                    <xdr:col>10</xdr:col>
                    <xdr:colOff>220980</xdr:colOff>
                    <xdr:row>5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F7571C-C37C-47C7-9C96-BD79F8116290}">
  <sheetPr>
    <pageSetUpPr fitToPage="1"/>
  </sheetPr>
  <dimension ref="A1:BA37"/>
  <sheetViews>
    <sheetView zoomScale="86" zoomScaleNormal="86" workbookViewId="0">
      <selection activeCell="C36" sqref="C36:G36"/>
    </sheetView>
  </sheetViews>
  <sheetFormatPr defaultRowHeight="13.2" x14ac:dyDescent="0.25"/>
  <cols>
    <col min="1" max="1" width="14.5546875" customWidth="1"/>
    <col min="2" max="2" width="25.6640625" customWidth="1"/>
    <col min="3" max="3" width="4.33203125" customWidth="1"/>
    <col min="4" max="4" width="8.6640625" customWidth="1"/>
    <col min="5" max="5" width="3.6640625" customWidth="1"/>
    <col min="6" max="10" width="14.109375" customWidth="1"/>
    <col min="11" max="11" width="16.109375" bestFit="1" customWidth="1"/>
    <col min="12" max="12" width="19.5546875" customWidth="1"/>
    <col min="13" max="14" width="3.6640625" customWidth="1"/>
    <col min="15" max="15" width="16.88671875" customWidth="1"/>
    <col min="16" max="16" width="6.6640625" hidden="1" customWidth="1"/>
    <col min="49" max="49" width="15.6640625" bestFit="1" customWidth="1"/>
    <col min="50" max="50" width="14.88671875" bestFit="1" customWidth="1"/>
    <col min="51" max="51" width="8.88671875" customWidth="1"/>
    <col min="52" max="52" width="17.109375" bestFit="1" customWidth="1"/>
  </cols>
  <sheetData>
    <row r="1" spans="1:53" ht="15.6" x14ac:dyDescent="0.3">
      <c r="A1" s="1"/>
      <c r="B1" s="2"/>
      <c r="F1" s="2"/>
      <c r="G1" s="75" t="s">
        <v>0</v>
      </c>
      <c r="H1" s="75"/>
      <c r="I1" s="75"/>
      <c r="L1" s="4" t="s">
        <v>15</v>
      </c>
      <c r="M1" s="4"/>
      <c r="N1" s="4"/>
      <c r="O1" s="2"/>
      <c r="P1" s="40" t="s">
        <v>21</v>
      </c>
      <c r="AW1" s="45" t="s">
        <v>40</v>
      </c>
      <c r="AX1" s="45" t="s">
        <v>41</v>
      </c>
      <c r="AY1" s="74" t="s">
        <v>43</v>
      </c>
      <c r="AZ1" s="74"/>
      <c r="BA1" s="45" t="s">
        <v>59</v>
      </c>
    </row>
    <row r="2" spans="1:53" ht="15.6" x14ac:dyDescent="0.3">
      <c r="A2" s="2"/>
      <c r="B2" s="2"/>
      <c r="F2" s="2"/>
      <c r="G2" s="74" t="s">
        <v>1</v>
      </c>
      <c r="H2" s="74"/>
      <c r="I2" s="74"/>
      <c r="L2" s="32"/>
      <c r="M2" s="5"/>
      <c r="O2" s="3" t="s">
        <v>114</v>
      </c>
      <c r="P2" s="38" t="s">
        <v>20</v>
      </c>
      <c r="AW2" s="45" t="s">
        <v>14</v>
      </c>
      <c r="AX2" s="49">
        <f>EOMONTH(G5,-1)+1</f>
        <v>45839</v>
      </c>
      <c r="AY2" s="53" t="s">
        <v>47</v>
      </c>
      <c r="AZ2" s="45" t="s">
        <v>44</v>
      </c>
      <c r="BA2">
        <f>WEEKNUM(G5,12)-WEEKNUM(DATE(YEAR(G5),MONTH(G5),1),12)+1</f>
        <v>5</v>
      </c>
    </row>
    <row r="3" spans="1:53" ht="15.6" x14ac:dyDescent="0.3">
      <c r="A3" s="2"/>
      <c r="B3" s="2"/>
      <c r="F3" s="3" t="s">
        <v>6</v>
      </c>
      <c r="G3" s="33"/>
      <c r="H3" s="33"/>
      <c r="I3" s="34"/>
      <c r="J3" s="2"/>
      <c r="L3" s="2"/>
      <c r="M3" s="2"/>
      <c r="O3" s="2"/>
      <c r="P3" s="39" t="s">
        <v>22</v>
      </c>
      <c r="AW3" s="45" t="s">
        <v>35</v>
      </c>
      <c r="AY3" s="45" t="s">
        <v>62</v>
      </c>
      <c r="AZ3" s="45" t="s">
        <v>45</v>
      </c>
    </row>
    <row r="4" spans="1:53" ht="15" x14ac:dyDescent="0.25">
      <c r="A4" s="2"/>
      <c r="B4" s="2"/>
      <c r="F4" s="3" t="s">
        <v>2</v>
      </c>
      <c r="G4" s="35"/>
      <c r="H4" s="3" t="s">
        <v>3</v>
      </c>
      <c r="I4" s="80"/>
      <c r="J4" s="80"/>
      <c r="K4" s="80"/>
      <c r="L4" s="2"/>
      <c r="M4" s="2"/>
      <c r="N4" s="2"/>
      <c r="O4" s="2"/>
      <c r="P4" s="39" t="s">
        <v>21</v>
      </c>
      <c r="AW4" s="45" t="s">
        <v>36</v>
      </c>
      <c r="AY4" s="45" t="s">
        <v>48</v>
      </c>
      <c r="AZ4" s="45" t="s">
        <v>46</v>
      </c>
    </row>
    <row r="5" spans="1:53" ht="15.6" x14ac:dyDescent="0.3">
      <c r="A5" s="2"/>
      <c r="B5" s="2"/>
      <c r="C5" s="76" t="s">
        <v>4</v>
      </c>
      <c r="D5" s="76"/>
      <c r="E5" s="76"/>
      <c r="F5" s="76"/>
      <c r="G5" s="78">
        <v>45869</v>
      </c>
      <c r="H5" s="79"/>
      <c r="I5" s="55" t="s">
        <v>14</v>
      </c>
      <c r="J5" s="51">
        <v>7</v>
      </c>
      <c r="K5" s="50"/>
      <c r="L5" s="2"/>
      <c r="M5" s="2"/>
      <c r="N5" s="2"/>
      <c r="O5" s="2"/>
      <c r="R5" s="45"/>
      <c r="AW5" s="45" t="s">
        <v>37</v>
      </c>
    </row>
    <row r="6" spans="1:53" ht="18" customHeight="1" x14ac:dyDescent="0.25">
      <c r="A6" s="74" t="s">
        <v>5</v>
      </c>
      <c r="B6" s="74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AW6" s="45" t="s">
        <v>38</v>
      </c>
    </row>
    <row r="7" spans="1:53" ht="13.8" x14ac:dyDescent="0.25">
      <c r="A7" s="6"/>
      <c r="B7" s="6"/>
      <c r="C7" s="6"/>
      <c r="D7" s="52"/>
      <c r="E7" s="41" t="s">
        <v>22</v>
      </c>
      <c r="F7" s="7" t="s">
        <v>14</v>
      </c>
      <c r="G7" s="8" t="s">
        <v>14</v>
      </c>
      <c r="H7" s="8" t="s">
        <v>14</v>
      </c>
      <c r="I7" s="8" t="s">
        <v>14</v>
      </c>
      <c r="J7" s="9" t="s">
        <v>14</v>
      </c>
      <c r="K7" s="6" t="s">
        <v>16</v>
      </c>
      <c r="L7" s="10" t="s">
        <v>49</v>
      </c>
      <c r="M7" s="43" t="s">
        <v>19</v>
      </c>
      <c r="N7" s="60"/>
      <c r="O7" s="52"/>
      <c r="AW7" s="45" t="s">
        <v>39</v>
      </c>
    </row>
    <row r="8" spans="1:53" ht="14.4" thickBot="1" x14ac:dyDescent="0.3">
      <c r="A8" s="11" t="s">
        <v>7</v>
      </c>
      <c r="B8" s="12" t="s">
        <v>10</v>
      </c>
      <c r="C8" s="12" t="s">
        <v>8</v>
      </c>
      <c r="D8" s="12" t="s">
        <v>42</v>
      </c>
      <c r="E8" s="42" t="s">
        <v>21</v>
      </c>
      <c r="F8" s="46">
        <f>IF(WEEKDAY(AX2)&gt;J5-1,AX2+7-(WEEKDAY(AX2)-(J5-1)),IF(WEEKDAY(AX2)&lt;J5-1,AX2 + (J5-1) - WEEKDAY(AX2),AX2))</f>
        <v>45842</v>
      </c>
      <c r="G8" s="47">
        <f>F8+7</f>
        <v>45849</v>
      </c>
      <c r="H8" s="47">
        <f>G8+7</f>
        <v>45856</v>
      </c>
      <c r="I8" s="47">
        <f>H8+7</f>
        <v>45863</v>
      </c>
      <c r="J8" s="48" t="str">
        <f>IF(MONTH(I8+7)=MONTH(G5),I8+7,"")</f>
        <v/>
      </c>
      <c r="K8" s="12" t="s">
        <v>11</v>
      </c>
      <c r="L8" s="13" t="s">
        <v>17</v>
      </c>
      <c r="M8" s="44" t="s">
        <v>79</v>
      </c>
      <c r="N8" s="64" t="s">
        <v>9</v>
      </c>
      <c r="O8" s="59"/>
      <c r="AW8" s="45" t="s">
        <v>33</v>
      </c>
    </row>
    <row r="9" spans="1:53" ht="14.4" thickTop="1" x14ac:dyDescent="0.25">
      <c r="A9" s="14"/>
      <c r="B9" s="15"/>
      <c r="C9" s="16"/>
      <c r="D9" s="16"/>
      <c r="E9" s="36" t="s">
        <v>21</v>
      </c>
      <c r="F9" s="37"/>
      <c r="G9" s="37"/>
      <c r="H9" s="37"/>
      <c r="I9" s="37"/>
      <c r="J9" s="37"/>
      <c r="K9" s="17">
        <f t="shared" ref="K9:K32" si="0">SUM(F9:J9)</f>
        <v>0</v>
      </c>
      <c r="L9" s="17">
        <f>IF(D10="70+",0,K9)</f>
        <v>0</v>
      </c>
      <c r="M9" s="61">
        <f>COUNTIF(F9:J9,"&gt;0")</f>
        <v>0</v>
      </c>
      <c r="N9" s="66"/>
      <c r="O9" s="67"/>
      <c r="AW9" s="45" t="s">
        <v>34</v>
      </c>
    </row>
    <row r="10" spans="1:53" ht="13.8" x14ac:dyDescent="0.25">
      <c r="A10" s="29"/>
      <c r="B10" s="30"/>
      <c r="C10" s="31"/>
      <c r="D10" s="31"/>
      <c r="E10" s="36"/>
      <c r="F10" s="17">
        <f>IF(OR($E9="M",$E9="W"),IF($D10="u60",F9*0.035*IF(OR(AND(F9&lt;100, $E9="W"), AND(F9&lt;400,$E9="M")),0,1),IF($D10="60-69",F9*0.025*IF(OR(AND(F9&lt;100, $E9="W"), AND(F9&lt;400,$E9="M")),0,1),IF($D10="70+",F9*0*IF(OR(AND(F9&lt;100, $E9="W"), AND(F9&lt;400,$E9="M")),0,1),F9*0.035*IF(OR(AND(F9&lt;100, $E9="W"), AND(F9&lt;400,$E9="M")),0,1)))),0)</f>
        <v>0</v>
      </c>
      <c r="G10" s="17">
        <f>IF(OR($E9="M",$E9="W"),IF($D10="u60",G9*0.035*IF(OR(AND(G9&lt;100, $E9="W"), AND(G9&lt;400,$E9="M")),0,1),IF($D10="60-69",G9*0.025*IF(OR(AND(G9&lt;100, $E9="W"), AND(G9&lt;400,$E9="M")),0,1),IF($D10="70+",G9*0*IF(OR(AND(G9&lt;100, $E9="W"), AND(G9&lt;400,$E9="M")),0,1),G9*0.035*IF(OR(AND(G9&lt;100, $E9="W"), AND(G9&lt;400,$E9="M")),0,1)))),0)</f>
        <v>0</v>
      </c>
      <c r="H10" s="17">
        <f>IF(OR($E9="M",$E9="W"),IF($D10="u60",H9*0.035*IF(OR(AND(H9&lt;100, $E9="W"), AND(H9&lt;400,$E9="M")),0,1),IF($D10="60-69",H9*0.025*IF(OR(AND(H9&lt;100, $E9="W"), AND(H9&lt;400,$E9="M")),0,1),IF($D10="70+",H9*0*IF(OR(AND(H9&lt;100, $E9="W"), AND(H9&lt;400,$E9="M")),0,1),H9*0.035*IF(OR(AND(H9&lt;100, $E9="W"), AND(H9&lt;400,$E9="M")),0,1)))),0)</f>
        <v>0</v>
      </c>
      <c r="I10" s="17">
        <f>IF(OR($E9="M",$E9="W"),IF($D10="u60",I9*0.035*IF(OR(AND(I9&lt;100, $E9="W"), AND(I9&lt;400,$E9="M")),0,1),IF($D10="60-69",I9*0.025*IF(OR(AND(I9&lt;100, $E9="W"), AND(I9&lt;400,$E9="M")),0,1),IF($D10="70+",I9*0*IF(OR(AND(I9&lt;100, $E9="W"), AND(I9&lt;400,$E9="M")),0,1),I9*0.035*IF(OR(AND(I9&lt;100, $E9="W"), AND(I9&lt;400,$E9="M")),0,1)))),0)</f>
        <v>0</v>
      </c>
      <c r="J10" s="17">
        <f>IF(OR($E9="M",$E9="W"),IF($D10="u60",J9*0.035*IF(OR(AND(J9&lt;100, $E9="W"), AND(J9&lt;400,$E9="M")),0,1),IF($D10="60-69",J9*0.025*IF(OR(AND(J9&lt;100, $E9="W"), AND(J9&lt;400,$E9="M")),0,1),IF($D10="70+",J9*0*IF(OR(AND(J9&lt;100, $E9="W"), AND(J9&lt;400,$E9="M")),0,1),J9*0.035*IF(OR(AND(J9&lt;100, $E9="W"), AND(J9&lt;400,$E9="M")),0,1)))),0)</f>
        <v>0</v>
      </c>
      <c r="K10" s="17">
        <f t="shared" si="0"/>
        <v>0</v>
      </c>
      <c r="L10" s="17"/>
      <c r="M10" s="62"/>
      <c r="N10" s="68"/>
      <c r="O10" s="69"/>
      <c r="T10" s="45"/>
    </row>
    <row r="11" spans="1:53" ht="14.4" thickBot="1" x14ac:dyDescent="0.3">
      <c r="A11" s="18"/>
      <c r="B11" s="19"/>
      <c r="C11" s="20"/>
      <c r="D11" s="20"/>
      <c r="E11" s="36"/>
      <c r="F11" s="21">
        <f>IF(OR($E9="M",$E9="W"),IF($D10="u60",F9*IF(OR(AND(F9&lt;100, $E9="W"), AND(F9&lt;400,$E9="M")),0.07,0.035),IF($D10="60-69",F9*0.025*IF(OR(AND(F9&lt;100, $E9="W"), AND(F9&lt;400,$E9="M")),1,0),IF($D10="70+",F9*0,F9*IF(OR(AND(F9&lt;100, $E9="W"), AND(F9&lt;400,$E9="M")),0.07,0.035)))),0)</f>
        <v>0</v>
      </c>
      <c r="G11" s="21">
        <f>IF(OR($E9="M",$E9="W"),IF($D10="u60",G9*IF(OR(AND(G9&lt;100, $E9="W"), AND(G9&lt;400,$E9="M")),0.07,0.035),IF($D10="60-69",G9*0.025*IF(OR(AND(G9&lt;100, $E9="W"), AND(G9&lt;400,$E9="M")),1,0),IF($D10="70+",G9*0,G9*IF(OR(AND(G9&lt;100, $E9="W"), AND(G9&lt;400,$E9="M")),0.07,0.035)))),0)</f>
        <v>0</v>
      </c>
      <c r="H11" s="21">
        <f>IF(OR($E9="M",$E9="W"),IF($D10="u60",H9*IF(OR(AND(H9&lt;100, $E9="W"), AND(H9&lt;400,$E9="M")),0.07,0.035),IF($D10="60-69",H9*0.025*IF(OR(AND(H9&lt;100, $E9="W"), AND(H9&lt;400,$E9="M")),1,0),IF($D10="70+",H9*0,H9*IF(OR(AND(H9&lt;100, $E9="W"), AND(H9&lt;400,$E9="M")),0.07,0.035)))),0)</f>
        <v>0</v>
      </c>
      <c r="I11" s="21">
        <f>IF(OR($E9="M",$E9="W"),IF($D10="u60",I9*IF(OR(AND(I9&lt;100, $E9="W"), AND(I9&lt;400,$E9="M")),0.07,0.035),IF($D10="60-69",I9*0.025*IF(OR(AND(I9&lt;100, $E9="W"), AND(I9&lt;400,$E9="M")),1,0),IF($D10="70+",I9*0,I9*IF(OR(AND(I9&lt;100, $E9="W"), AND(I9&lt;400,$E9="M")),0.07,0.035)))),0)</f>
        <v>0</v>
      </c>
      <c r="J11" s="21">
        <f>IF(OR($E9="M",$E9="W"),IF($D10="u60",J9*IF(OR(AND(J9&lt;100, $E9="W"), AND(J9&lt;400,$E9="M")),0.07,0.035),IF($D10="60-69",J9*0.025*IF(OR(AND(J9&lt;100, $E9="W"), AND(J9&lt;400,$E9="M")),1,0),IF($D10="70+",J9*0,J9*IF(OR(AND(J9&lt;100, $E9="W"), AND(J9&lt;400,$E9="M")),0.07,0.035)))),0)</f>
        <v>0</v>
      </c>
      <c r="K11" s="21">
        <f t="shared" si="0"/>
        <v>0</v>
      </c>
      <c r="L11" s="21">
        <f>SUM(K10:K11)</f>
        <v>0</v>
      </c>
      <c r="M11" s="63"/>
      <c r="N11" s="70"/>
      <c r="O11" s="71"/>
    </row>
    <row r="12" spans="1:53" ht="14.4" thickTop="1" x14ac:dyDescent="0.25">
      <c r="A12" s="14"/>
      <c r="B12" s="15"/>
      <c r="C12" s="16"/>
      <c r="D12" s="16"/>
      <c r="E12" s="36" t="s">
        <v>21</v>
      </c>
      <c r="F12" s="37"/>
      <c r="G12" s="37"/>
      <c r="H12" s="37"/>
      <c r="I12" s="37"/>
      <c r="J12" s="37"/>
      <c r="K12" s="17">
        <f t="shared" si="0"/>
        <v>0</v>
      </c>
      <c r="L12" s="17">
        <f>IF(D13="70+",0,K12)</f>
        <v>0</v>
      </c>
      <c r="M12" s="61">
        <f>COUNTIF(F12:J12,"&gt;0")</f>
        <v>0</v>
      </c>
      <c r="N12" s="66"/>
      <c r="O12" s="67"/>
    </row>
    <row r="13" spans="1:53" ht="13.8" x14ac:dyDescent="0.25">
      <c r="A13" s="29"/>
      <c r="B13" s="30"/>
      <c r="C13" s="31"/>
      <c r="D13" s="31"/>
      <c r="E13" s="36"/>
      <c r="F13" s="17">
        <f>IF(OR($E12="M",$E12="W"),IF($D13="u60",F12*0.035*IF(OR(AND(F12&lt;100, $E12="W"), AND(F12&lt;400,$E12="M")),0,1),IF($D13="60-69",F12*0.025*IF(OR(AND(F12&lt;100, $E12="W"), AND(F12&lt;400,$E12="M")),0,1),IF($D13="70+",F12*0*IF(OR(AND(F12&lt;100, $E12="W"), AND(F12&lt;400,$E12="M")),0,1),F12*0.035*IF(OR(AND(F12&lt;100, $E12="W"), AND(F12&lt;400,$E12="M")),0,1)))),0)</f>
        <v>0</v>
      </c>
      <c r="G13" s="17">
        <f>IF(OR($E12="M",$E12="W"),IF($D13="u60",G12*0.035*IF(OR(AND(G12&lt;100, $E12="W"), AND(G12&lt;400,$E12="M")),0,1),IF($D13="60-69",G12*0.025*IF(OR(AND(G12&lt;100, $E12="W"), AND(G12&lt;400,$E12="M")),0,1),IF($D13="70+",G12*0*IF(OR(AND(G12&lt;100, $E12="W"), AND(G12&lt;400,$E12="M")),0,1),G12*0.035*IF(OR(AND(G12&lt;100, $E12="W"), AND(G12&lt;400,$E12="M")),0,1)))),0)</f>
        <v>0</v>
      </c>
      <c r="H13" s="17">
        <f>IF(OR($E12="M",$E12="W"),IF($D13="u60",H12*0.035*IF(OR(AND(H12&lt;100, $E12="W"), AND(H12&lt;400,$E12="M")),0,1),IF($D13="60-69",H12*0.025*IF(OR(AND(H12&lt;100, $E12="W"), AND(H12&lt;400,$E12="M")),0,1),IF($D13="70+",H12*0*IF(OR(AND(H12&lt;100, $E12="W"), AND(H12&lt;400,$E12="M")),0,1),H12*0.035*IF(OR(AND(H12&lt;100, $E12="W"), AND(H12&lt;400,$E12="M")),0,1)))),0)</f>
        <v>0</v>
      </c>
      <c r="I13" s="17">
        <f>IF(OR($E12="M",$E12="W"),IF($D13="u60",I12*0.035*IF(OR(AND(I12&lt;100, $E12="W"), AND(I12&lt;400,$E12="M")),0,1),IF($D13="60-69",I12*0.025*IF(OR(AND(I12&lt;100, $E12="W"), AND(I12&lt;400,$E12="M")),0,1),IF($D13="70+",I12*0*IF(OR(AND(I12&lt;100, $E12="W"), AND(I12&lt;400,$E12="M")),0,1),I12*0.035*IF(OR(AND(I12&lt;100, $E12="W"), AND(I12&lt;400,$E12="M")),0,1)))),0)</f>
        <v>0</v>
      </c>
      <c r="J13" s="17">
        <f>IF(OR($E12="M",$E12="W"),IF($D13="u60",J12*0.035*IF(OR(AND(J12&lt;100, $E12="W"), AND(J12&lt;400,$E12="M")),0,1),IF($D13="60-69",J12*0.025*IF(OR(AND(J12&lt;100, $E12="W"), AND(J12&lt;400,$E12="M")),0,1),IF($D13="70+",J12*0*IF(OR(AND(J12&lt;100, $E12="W"), AND(J12&lt;400,$E12="M")),0,1),J12*0.035*IF(OR(AND(J12&lt;100, $E12="W"), AND(J12&lt;400,$E12="M")),0,1)))),0)</f>
        <v>0</v>
      </c>
      <c r="K13" s="17">
        <f t="shared" si="0"/>
        <v>0</v>
      </c>
      <c r="L13" s="17"/>
      <c r="M13" s="62"/>
      <c r="N13" s="68"/>
      <c r="O13" s="69"/>
    </row>
    <row r="14" spans="1:53" ht="14.4" thickBot="1" x14ac:dyDescent="0.3">
      <c r="A14" s="18"/>
      <c r="B14" s="19"/>
      <c r="C14" s="20"/>
      <c r="D14" s="20"/>
      <c r="E14" s="36"/>
      <c r="F14" s="21">
        <f>IF(OR($E12="M",$E12="W"),IF($D13="u60",F12*IF(OR(AND(F12&lt;100, $E12="W"), AND(F12&lt;400,$E12="M")),0.07,0.035),IF($D13="60-69",F12*0.025*IF(OR(AND(F12&lt;100, $E12="W"), AND(F12&lt;400,$E12="M")),1,0),IF($D13="70+",F12*0,F12*IF(OR(AND(F12&lt;100, $E12="W"), AND(F12&lt;400,$E12="M")),0.07,0.035)))),0)</f>
        <v>0</v>
      </c>
      <c r="G14" s="21">
        <f>IF(OR($E12="M",$E12="W"),IF($D13="u60",G12*IF(OR(AND(G12&lt;100, $E12="W"), AND(G12&lt;400,$E12="M")),0.07,0.035),IF($D13="60-69",G12*0.025*IF(OR(AND(G12&lt;100, $E12="W"), AND(G12&lt;400,$E12="M")),1,0),IF($D13="70+",G12*0,G12*IF(OR(AND(G12&lt;100, $E12="W"), AND(G12&lt;400,$E12="M")),0.07,0.035)))),0)</f>
        <v>0</v>
      </c>
      <c r="H14" s="21">
        <f>IF(OR($E12="M",$E12="W"),IF($D13="u60",H12*IF(OR(AND(H12&lt;100, $E12="W"), AND(H12&lt;400,$E12="M")),0.07,0.035),IF($D13="60-69",H12*0.025*IF(OR(AND(H12&lt;100, $E12="W"), AND(H12&lt;400,$E12="M")),1,0),IF($D13="70+",H12*0,H12*IF(OR(AND(H12&lt;100, $E12="W"), AND(H12&lt;400,$E12="M")),0.07,0.035)))),0)</f>
        <v>0</v>
      </c>
      <c r="I14" s="21">
        <f>IF(OR($E12="M",$E12="W"),IF($D13="u60",I12*IF(OR(AND(I12&lt;100, $E12="W"), AND(I12&lt;400,$E12="M")),0.07,0.035),IF($D13="60-69",I12*0.025*IF(OR(AND(I12&lt;100, $E12="W"), AND(I12&lt;400,$E12="M")),1,0),IF($D13="70+",I12*0,I12*IF(OR(AND(I12&lt;100, $E12="W"), AND(I12&lt;400,$E12="M")),0.07,0.035)))),0)</f>
        <v>0</v>
      </c>
      <c r="J14" s="21">
        <f>IF(OR($E12="M",$E12="W"),IF($D13="u60",J12*IF(OR(AND(J12&lt;100, $E12="W"), AND(J12&lt;400,$E12="M")),0.07,0.035),IF($D13="60-69",J12*0.025*IF(OR(AND(J12&lt;100, $E12="W"), AND(J12&lt;400,$E12="M")),1,0),IF($D13="70+",J12*0,J12*IF(OR(AND(J12&lt;100, $E12="W"), AND(J12&lt;400,$E12="M")),0.07,0.035)))),0)</f>
        <v>0</v>
      </c>
      <c r="K14" s="21">
        <f t="shared" si="0"/>
        <v>0</v>
      </c>
      <c r="L14" s="21">
        <f>SUM(K13:K14)</f>
        <v>0</v>
      </c>
      <c r="M14" s="63"/>
      <c r="N14" s="70"/>
      <c r="O14" s="71"/>
    </row>
    <row r="15" spans="1:53" ht="14.4" thickTop="1" x14ac:dyDescent="0.25">
      <c r="A15" s="14"/>
      <c r="B15" s="15"/>
      <c r="C15" s="16"/>
      <c r="D15" s="16"/>
      <c r="E15" s="36" t="s">
        <v>21</v>
      </c>
      <c r="F15" s="37"/>
      <c r="G15" s="37"/>
      <c r="H15" s="37"/>
      <c r="I15" s="37"/>
      <c r="J15" s="37"/>
      <c r="K15" s="17">
        <f t="shared" si="0"/>
        <v>0</v>
      </c>
      <c r="L15" s="17">
        <f>IF(D16="70+",0,K15)</f>
        <v>0</v>
      </c>
      <c r="M15" s="61">
        <f>COUNTIF(F15:J15,"&gt;0")</f>
        <v>0</v>
      </c>
      <c r="N15" s="66"/>
      <c r="O15" s="67"/>
    </row>
    <row r="16" spans="1:53" ht="13.8" x14ac:dyDescent="0.25">
      <c r="A16" s="29"/>
      <c r="B16" s="30"/>
      <c r="C16" s="31"/>
      <c r="D16" s="31"/>
      <c r="E16" s="36"/>
      <c r="F16" s="17">
        <f>IF(OR($E15="M",$E15="W"),IF($D16="u60",F15*0.035*IF(OR(AND(F15&lt;100, $E15="W"), AND(F15&lt;400,$E15="M")),0,1),IF($D16="60-69",F15*0.025*IF(OR(AND(F15&lt;100, $E15="W"), AND(F15&lt;400,$E15="M")),0,1),IF($D16="70+",F15*0*IF(OR(AND(F15&lt;100, $E15="W"), AND(F15&lt;400,$E15="M")),0,1),F15*0.035*IF(OR(AND(F15&lt;100, $E15="W"), AND(F15&lt;400,$E15="M")),0,1)))),0)</f>
        <v>0</v>
      </c>
      <c r="G16" s="17">
        <f>IF(OR($E15="M",$E15="W"),IF($D16="u60",G15*0.035*IF(OR(AND(G15&lt;100, $E15="W"), AND(G15&lt;400,$E15="M")),0,1),IF($D16="60-69",G15*0.025*IF(OR(AND(G15&lt;100, $E15="W"), AND(G15&lt;400,$E15="M")),0,1),IF($D16="70+",G15*0*IF(OR(AND(G15&lt;100, $E15="W"), AND(G15&lt;400,$E15="M")),0,1),G15*0.035*IF(OR(AND(G15&lt;100, $E15="W"), AND(G15&lt;400,$E15="M")),0,1)))),0)</f>
        <v>0</v>
      </c>
      <c r="H16" s="17">
        <f>IF(OR($E15="M",$E15="W"),IF($D16="u60",H15*0.035*IF(OR(AND(H15&lt;100, $E15="W"), AND(H15&lt;400,$E15="M")),0,1),IF($D16="60-69",H15*0.025*IF(OR(AND(H15&lt;100, $E15="W"), AND(H15&lt;400,$E15="M")),0,1),IF($D16="70+",H15*0*IF(OR(AND(H15&lt;100, $E15="W"), AND(H15&lt;400,$E15="M")),0,1),H15*0.035*IF(OR(AND(H15&lt;100, $E15="W"), AND(H15&lt;400,$E15="M")),0,1)))),0)</f>
        <v>0</v>
      </c>
      <c r="I16" s="17">
        <f>IF(OR($E15="M",$E15="W"),IF($D16="u60",I15*0.035*IF(OR(AND(I15&lt;100, $E15="W"), AND(I15&lt;400,$E15="M")),0,1),IF($D16="60-69",I15*0.025*IF(OR(AND(I15&lt;100, $E15="W"), AND(I15&lt;400,$E15="M")),0,1),IF($D16="70+",I15*0*IF(OR(AND(I15&lt;100, $E15="W"), AND(I15&lt;400,$E15="M")),0,1),I15*0.035*IF(OR(AND(I15&lt;100, $E15="W"), AND(I15&lt;400,$E15="M")),0,1)))),0)</f>
        <v>0</v>
      </c>
      <c r="J16" s="17">
        <f>IF(OR($E15="M",$E15="W"),IF($D16="u60",J15*0.035*IF(OR(AND(J15&lt;100, $E15="W"), AND(J15&lt;400,$E15="M")),0,1),IF($D16="60-69",J15*0.025*IF(OR(AND(J15&lt;100, $E15="W"), AND(J15&lt;400,$E15="M")),0,1),IF($D16="70+",J15*0*IF(OR(AND(J15&lt;100, $E15="W"), AND(J15&lt;400,$E15="M")),0,1),J15*0.035*IF(OR(AND(J15&lt;100, $E15="W"), AND(J15&lt;400,$E15="M")),0,1)))),0)</f>
        <v>0</v>
      </c>
      <c r="K16" s="17">
        <f t="shared" si="0"/>
        <v>0</v>
      </c>
      <c r="L16" s="17"/>
      <c r="M16" s="62"/>
      <c r="N16" s="68"/>
      <c r="O16" s="69"/>
    </row>
    <row r="17" spans="1:15" ht="14.4" thickBot="1" x14ac:dyDescent="0.3">
      <c r="A17" s="18"/>
      <c r="B17" s="19"/>
      <c r="C17" s="20"/>
      <c r="D17" s="20"/>
      <c r="E17" s="36"/>
      <c r="F17" s="21">
        <f>IF(OR($E15="M",$E15="W"),IF($D16="u60",F15*IF(OR(AND(F15&lt;100, $E15="W"), AND(F15&lt;400,$E15="M")),0.07,0.035),IF($D16="60-69",F15*0.025*IF(OR(AND(F15&lt;100, $E15="W"), AND(F15&lt;400,$E15="M")),1,0),IF($D16="70+",F15*0,F15*IF(OR(AND(F15&lt;100, $E15="W"), AND(F15&lt;400,$E15="M")),0.07,0.035)))),0)</f>
        <v>0</v>
      </c>
      <c r="G17" s="21">
        <f>IF(OR($E15="M",$E15="W"),IF($D16="u60",G15*IF(OR(AND(G15&lt;100, $E15="W"), AND(G15&lt;400,$E15="M")),0.07,0.035),IF($D16="60-69",G15*0.025*IF(OR(AND(G15&lt;100, $E15="W"), AND(G15&lt;400,$E15="M")),1,0),IF($D16="70+",G15*0,G15*IF(OR(AND(G15&lt;100, $E15="W"), AND(G15&lt;400,$E15="M")),0.07,0.035)))),0)</f>
        <v>0</v>
      </c>
      <c r="H17" s="21">
        <f>IF(OR($E15="M",$E15="W"),IF($D16="u60",H15*IF(OR(AND(H15&lt;100, $E15="W"), AND(H15&lt;400,$E15="M")),0.07,0.035),IF($D16="60-69",H15*0.025*IF(OR(AND(H15&lt;100, $E15="W"), AND(H15&lt;400,$E15="M")),1,0),IF($D16="70+",H15*0,H15*IF(OR(AND(H15&lt;100, $E15="W"), AND(H15&lt;400,$E15="M")),0.07,0.035)))),0)</f>
        <v>0</v>
      </c>
      <c r="I17" s="21">
        <f>IF(OR($E15="M",$E15="W"),IF($D16="u60",I15*IF(OR(AND(I15&lt;100, $E15="W"), AND(I15&lt;400,$E15="M")),0.07,0.035),IF($D16="60-69",I15*0.025*IF(OR(AND(I15&lt;100, $E15="W"), AND(I15&lt;400,$E15="M")),1,0),IF($D16="70+",I15*0,I15*IF(OR(AND(I15&lt;100, $E15="W"), AND(I15&lt;400,$E15="M")),0.07,0.035)))),0)</f>
        <v>0</v>
      </c>
      <c r="J17" s="21">
        <f>IF(OR($E15="M",$E15="W"),IF($D16="u60",J15*IF(OR(AND(J15&lt;100, $E15="W"), AND(J15&lt;400,$E15="M")),0.07,0.035),IF($D16="60-69",J15*0.025*IF(OR(AND(J15&lt;100, $E15="W"), AND(J15&lt;400,$E15="M")),1,0),IF($D16="70+",J15*0,J15*IF(OR(AND(J15&lt;100, $E15="W"), AND(J15&lt;400,$E15="M")),0.07,0.035)))),0)</f>
        <v>0</v>
      </c>
      <c r="K17" s="21">
        <f t="shared" si="0"/>
        <v>0</v>
      </c>
      <c r="L17" s="21">
        <f>SUM(K16:K17)</f>
        <v>0</v>
      </c>
      <c r="M17" s="63"/>
      <c r="N17" s="70"/>
      <c r="O17" s="71"/>
    </row>
    <row r="18" spans="1:15" ht="14.4" thickTop="1" x14ac:dyDescent="0.25">
      <c r="A18" s="14"/>
      <c r="B18" s="15"/>
      <c r="C18" s="16"/>
      <c r="D18" s="16"/>
      <c r="E18" s="36" t="s">
        <v>21</v>
      </c>
      <c r="F18" s="37"/>
      <c r="G18" s="37"/>
      <c r="H18" s="37"/>
      <c r="I18" s="37"/>
      <c r="J18" s="37"/>
      <c r="K18" s="17">
        <f t="shared" si="0"/>
        <v>0</v>
      </c>
      <c r="L18" s="17">
        <f>IF(D19="70+",0,K18)</f>
        <v>0</v>
      </c>
      <c r="M18" s="61">
        <f>COUNTIF(F18:J18,"&gt;0")</f>
        <v>0</v>
      </c>
      <c r="N18" s="66"/>
      <c r="O18" s="67"/>
    </row>
    <row r="19" spans="1:15" ht="13.8" x14ac:dyDescent="0.25">
      <c r="A19" s="29"/>
      <c r="B19" s="30"/>
      <c r="C19" s="31"/>
      <c r="D19" s="31"/>
      <c r="E19" s="36"/>
      <c r="F19" s="17">
        <f>IF(OR($E18="M",$E18="W"),IF($D19="u60",F18*0.035*IF(OR(AND(F18&lt;100, $E18="W"), AND(F18&lt;400,$E18="M")),0,1),IF($D19="60-69",F18*0.025*IF(OR(AND(F18&lt;100, $E18="W"), AND(F18&lt;400,$E18="M")),0,1),IF($D19="70+",F18*0*IF(OR(AND(F18&lt;100, $E18="W"), AND(F18&lt;400,$E18="M")),0,1),F18*0.035*IF(OR(AND(F18&lt;100, $E18="W"), AND(F18&lt;400,$E18="M")),0,1)))),0)</f>
        <v>0</v>
      </c>
      <c r="G19" s="17">
        <f>IF(OR($E18="M",$E18="W"),IF($D19="u60",G18*0.035*IF(OR(AND(G18&lt;100, $E18="W"), AND(G18&lt;400,$E18="M")),0,1),IF($D19="60-69",G18*0.025*IF(OR(AND(G18&lt;100, $E18="W"), AND(G18&lt;400,$E18="M")),0,1),IF($D19="70+",G18*0*IF(OR(AND(G18&lt;100, $E18="W"), AND(G18&lt;400,$E18="M")),0,1),G18*0.035*IF(OR(AND(G18&lt;100, $E18="W"), AND(G18&lt;400,$E18="M")),0,1)))),0)</f>
        <v>0</v>
      </c>
      <c r="H19" s="17">
        <f>IF(OR($E18="M",$E18="W"),IF($D19="u60",H18*0.035*IF(OR(AND(H18&lt;100, $E18="W"), AND(H18&lt;400,$E18="M")),0,1),IF($D19="60-69",H18*0.025*IF(OR(AND(H18&lt;100, $E18="W"), AND(H18&lt;400,$E18="M")),0,1),IF($D19="70+",H18*0*IF(OR(AND(H18&lt;100, $E18="W"), AND(H18&lt;400,$E18="M")),0,1),H18*0.035*IF(OR(AND(H18&lt;100, $E18="W"), AND(H18&lt;400,$E18="M")),0,1)))),0)</f>
        <v>0</v>
      </c>
      <c r="I19" s="17">
        <f>IF(OR($E18="M",$E18="W"),IF($D19="u60",I18*0.035*IF(OR(AND(I18&lt;100, $E18="W"), AND(I18&lt;400,$E18="M")),0,1),IF($D19="60-69",I18*0.025*IF(OR(AND(I18&lt;100, $E18="W"), AND(I18&lt;400,$E18="M")),0,1),IF($D19="70+",I18*0*IF(OR(AND(I18&lt;100, $E18="W"), AND(I18&lt;400,$E18="M")),0,1),I18*0.035*IF(OR(AND(I18&lt;100, $E18="W"), AND(I18&lt;400,$E18="M")),0,1)))),0)</f>
        <v>0</v>
      </c>
      <c r="J19" s="17">
        <f>IF(OR($E18="M",$E18="W"),IF($D19="u60",J18*0.035*IF(OR(AND(J18&lt;100, $E18="W"), AND(J18&lt;400,$E18="M")),0,1),IF($D19="60-69",J18*0.025*IF(OR(AND(J18&lt;100, $E18="W"), AND(J18&lt;400,$E18="M")),0,1),IF($D19="70+",J18*0*IF(OR(AND(J18&lt;100, $E18="W"), AND(J18&lt;400,$E18="M")),0,1),J18*0.035*IF(OR(AND(J18&lt;100, $E18="W"), AND(J18&lt;400,$E18="M")),0,1)))),0)</f>
        <v>0</v>
      </c>
      <c r="K19" s="17">
        <f t="shared" si="0"/>
        <v>0</v>
      </c>
      <c r="L19" s="17"/>
      <c r="M19" s="62"/>
      <c r="N19" s="68"/>
      <c r="O19" s="69"/>
    </row>
    <row r="20" spans="1:15" ht="14.4" thickBot="1" x14ac:dyDescent="0.3">
      <c r="A20" s="18"/>
      <c r="B20" s="19"/>
      <c r="C20" s="20"/>
      <c r="D20" s="20"/>
      <c r="E20" s="36"/>
      <c r="F20" s="21">
        <f>IF(OR($E18="M",$E18="W"),IF($D19="u60",F18*IF(OR(AND(F18&lt;100, $E18="W"), AND(F18&lt;400,$E18="M")),0.07,0.035),IF($D19="60-69",F18*0.025*IF(OR(AND(F18&lt;100, $E18="W"), AND(F18&lt;400,$E18="M")),1,0),IF($D19="70+",F18*0,F18*IF(OR(AND(F18&lt;100, $E18="W"), AND(F18&lt;400,$E18="M")),0.07,0.035)))),0)</f>
        <v>0</v>
      </c>
      <c r="G20" s="21">
        <f>IF(OR($E18="M",$E18="W"),IF($D19="u60",G18*IF(OR(AND(G18&lt;100, $E18="W"), AND(G18&lt;400,$E18="M")),0.07,0.035),IF($D19="60-69",G18*0.025*IF(OR(AND(G18&lt;100, $E18="W"), AND(G18&lt;400,$E18="M")),1,0),IF($D19="70+",G18*0,G18*IF(OR(AND(G18&lt;100, $E18="W"), AND(G18&lt;400,$E18="M")),0.07,0.035)))),0)</f>
        <v>0</v>
      </c>
      <c r="H20" s="21">
        <f>IF(OR($E18="M",$E18="W"),IF($D19="u60",H18*IF(OR(AND(H18&lt;100, $E18="W"), AND(H18&lt;400,$E18="M")),0.07,0.035),IF($D19="60-69",H18*0.025*IF(OR(AND(H18&lt;100, $E18="W"), AND(H18&lt;400,$E18="M")),1,0),IF($D19="70+",H18*0,H18*IF(OR(AND(H18&lt;100, $E18="W"), AND(H18&lt;400,$E18="M")),0.07,0.035)))),0)</f>
        <v>0</v>
      </c>
      <c r="I20" s="21">
        <f>IF(OR($E18="M",$E18="W"),IF($D19="u60",I18*IF(OR(AND(I18&lt;100, $E18="W"), AND(I18&lt;400,$E18="M")),0.07,0.035),IF($D19="60-69",I18*0.025*IF(OR(AND(I18&lt;100, $E18="W"), AND(I18&lt;400,$E18="M")),1,0),IF($D19="70+",I18*0,I18*IF(OR(AND(I18&lt;100, $E18="W"), AND(I18&lt;400,$E18="M")),0.07,0.035)))),0)</f>
        <v>0</v>
      </c>
      <c r="J20" s="21">
        <f>IF(OR($E18="M",$E18="W"),IF($D19="u60",J18*IF(OR(AND(J18&lt;100, $E18="W"), AND(J18&lt;400,$E18="M")),0.07,0.035),IF($D19="60-69",J18*0.025*IF(OR(AND(J18&lt;100, $E18="W"), AND(J18&lt;400,$E18="M")),1,0),IF($D19="70+",J18*0,J18*IF(OR(AND(J18&lt;100, $E18="W"), AND(J18&lt;400,$E18="M")),0.07,0.035)))),0)</f>
        <v>0</v>
      </c>
      <c r="K20" s="21">
        <f t="shared" si="0"/>
        <v>0</v>
      </c>
      <c r="L20" s="21">
        <f>SUM(K19:K20)</f>
        <v>0</v>
      </c>
      <c r="M20" s="63"/>
      <c r="N20" s="70"/>
      <c r="O20" s="71"/>
    </row>
    <row r="21" spans="1:15" ht="14.4" thickTop="1" x14ac:dyDescent="0.25">
      <c r="A21" s="14"/>
      <c r="B21" s="15"/>
      <c r="C21" s="16"/>
      <c r="D21" s="16"/>
      <c r="E21" s="36" t="s">
        <v>21</v>
      </c>
      <c r="F21" s="37"/>
      <c r="G21" s="37"/>
      <c r="H21" s="37"/>
      <c r="I21" s="37"/>
      <c r="J21" s="37"/>
      <c r="K21" s="17">
        <f t="shared" si="0"/>
        <v>0</v>
      </c>
      <c r="L21" s="17">
        <f>IF(D22="70+",0,K21)</f>
        <v>0</v>
      </c>
      <c r="M21" s="61">
        <f>COUNTIF(F21:J21,"&gt;0")</f>
        <v>0</v>
      </c>
      <c r="N21" s="66"/>
      <c r="O21" s="67"/>
    </row>
    <row r="22" spans="1:15" ht="13.8" x14ac:dyDescent="0.25">
      <c r="A22" s="29"/>
      <c r="B22" s="30"/>
      <c r="C22" s="31"/>
      <c r="D22" s="31"/>
      <c r="E22" s="36"/>
      <c r="F22" s="17">
        <f>IF(OR($E21="M",$E21="W"),IF($D22="u60",F21*0.035*IF(OR(AND(F21&lt;100, $E21="W"), AND(F21&lt;400,$E21="M")),0,1),IF($D22="60-69",F21*0.025*IF(OR(AND(F21&lt;100, $E21="W"), AND(F21&lt;400,$E21="M")),0,1),IF($D22="70+",F21*0*IF(OR(AND(F21&lt;100, $E21="W"), AND(F21&lt;400,$E21="M")),0,1),F21*0.035*IF(OR(AND(F21&lt;100, $E21="W"), AND(F21&lt;400,$E21="M")),0,1)))),0)</f>
        <v>0</v>
      </c>
      <c r="G22" s="17">
        <f>IF(OR($E21="M",$E21="W"),IF($D22="u60",G21*0.035*IF(OR(AND(G21&lt;100, $E21="W"), AND(G21&lt;400,$E21="M")),0,1),IF($D22="60-69",G21*0.025*IF(OR(AND(G21&lt;100, $E21="W"), AND(G21&lt;400,$E21="M")),0,1),IF($D22="70+",G21*0*IF(OR(AND(G21&lt;100, $E21="W"), AND(G21&lt;400,$E21="M")),0,1),G21*0.035*IF(OR(AND(G21&lt;100, $E21="W"), AND(G21&lt;400,$E21="M")),0,1)))),0)</f>
        <v>0</v>
      </c>
      <c r="H22" s="17">
        <f>IF(OR($E21="M",$E21="W"),IF($D22="u60",H21*0.035*IF(OR(AND(H21&lt;100, $E21="W"), AND(H21&lt;400,$E21="M")),0,1),IF($D22="60-69",H21*0.025*IF(OR(AND(H21&lt;100, $E21="W"), AND(H21&lt;400,$E21="M")),0,1),IF($D22="70+",H21*0*IF(OR(AND(H21&lt;100, $E21="W"), AND(H21&lt;400,$E21="M")),0,1),H21*0.035*IF(OR(AND(H21&lt;100, $E21="W"), AND(H21&lt;400,$E21="M")),0,1)))),0)</f>
        <v>0</v>
      </c>
      <c r="I22" s="17">
        <f>IF(OR($E21="M",$E21="W"),IF($D22="u60",I21*0.035*IF(OR(AND(I21&lt;100, $E21="W"), AND(I21&lt;400,$E21="M")),0,1),IF($D22="60-69",I21*0.025*IF(OR(AND(I21&lt;100, $E21="W"), AND(I21&lt;400,$E21="M")),0,1),IF($D22="70+",I21*0*IF(OR(AND(I21&lt;100, $E21="W"), AND(I21&lt;400,$E21="M")),0,1),I21*0.035*IF(OR(AND(I21&lt;100, $E21="W"), AND(I21&lt;400,$E21="M")),0,1)))),0)</f>
        <v>0</v>
      </c>
      <c r="J22" s="17">
        <f>IF(OR($E21="M",$E21="W"),IF($D22="u60",J21*0.035*IF(OR(AND(J21&lt;100, $E21="W"), AND(J21&lt;400,$E21="M")),0,1),IF($D22="60-69",J21*0.025*IF(OR(AND(J21&lt;100, $E21="W"), AND(J21&lt;400,$E21="M")),0,1),IF($D22="70+",J21*0*IF(OR(AND(J21&lt;100, $E21="W"), AND(J21&lt;400,$E21="M")),0,1),J21*0.035*IF(OR(AND(J21&lt;100, $E21="W"), AND(J21&lt;400,$E21="M")),0,1)))),0)</f>
        <v>0</v>
      </c>
      <c r="K22" s="17">
        <f t="shared" si="0"/>
        <v>0</v>
      </c>
      <c r="L22" s="17"/>
      <c r="M22" s="62"/>
      <c r="N22" s="68"/>
      <c r="O22" s="69"/>
    </row>
    <row r="23" spans="1:15" ht="14.4" thickBot="1" x14ac:dyDescent="0.3">
      <c r="A23" s="18"/>
      <c r="B23" s="19"/>
      <c r="C23" s="20"/>
      <c r="D23" s="20"/>
      <c r="E23" s="36"/>
      <c r="F23" s="21">
        <f>IF(OR($E21="M",$E21="W"),IF($D22="u60",F21*IF(OR(AND(F21&lt;100, $E21="W"), AND(F21&lt;400,$E21="M")),0.07,0.035),IF($D22="60-69",F21*0.025*IF(OR(AND(F21&lt;100, $E21="W"), AND(F21&lt;400,$E21="M")),1,0),IF($D22="70+",F21*0,F21*IF(OR(AND(F21&lt;100, $E21="W"), AND(F21&lt;400,$E21="M")),0.07,0.035)))),0)</f>
        <v>0</v>
      </c>
      <c r="G23" s="21">
        <f>IF(OR($E21="M",$E21="W"),IF($D22="u60",G21*IF(OR(AND(G21&lt;100, $E21="W"), AND(G21&lt;400,$E21="M")),0.07,0.035),IF($D22="60-69",G21*0.025*IF(OR(AND(G21&lt;100, $E21="W"), AND(G21&lt;400,$E21="M")),1,0),IF($D22="70+",G21*0,G21*IF(OR(AND(G21&lt;100, $E21="W"), AND(G21&lt;400,$E21="M")),0.07,0.035)))),0)</f>
        <v>0</v>
      </c>
      <c r="H23" s="21">
        <f>IF(OR($E21="M",$E21="W"),IF($D22="u60",H21*IF(OR(AND(H21&lt;100, $E21="W"), AND(H21&lt;400,$E21="M")),0.07,0.035),IF($D22="60-69",H21*0.025*IF(OR(AND(H21&lt;100, $E21="W"), AND(H21&lt;400,$E21="M")),1,0),IF($D22="70+",H21*0,H21*IF(OR(AND(H21&lt;100, $E21="W"), AND(H21&lt;400,$E21="M")),0.07,0.035)))),0)</f>
        <v>0</v>
      </c>
      <c r="I23" s="21">
        <f>IF(OR($E21="M",$E21="W"),IF($D22="u60",I21*IF(OR(AND(I21&lt;100, $E21="W"), AND(I21&lt;400,$E21="M")),0.07,0.035),IF($D22="60-69",I21*0.025*IF(OR(AND(I21&lt;100, $E21="W"), AND(I21&lt;400,$E21="M")),1,0),IF($D22="70+",I21*0,I21*IF(OR(AND(I21&lt;100, $E21="W"), AND(I21&lt;400,$E21="M")),0.07,0.035)))),0)</f>
        <v>0</v>
      </c>
      <c r="J23" s="21">
        <f>IF(OR($E21="M",$E21="W"),IF($D22="u60",J21*IF(OR(AND(J21&lt;100, $E21="W"), AND(J21&lt;400,$E21="M")),0.07,0.035),IF($D22="60-69",J21*0.025*IF(OR(AND(J21&lt;100, $E21="W"), AND(J21&lt;400,$E21="M")),1,0),IF($D22="70+",J21*0,J21*IF(OR(AND(J21&lt;100, $E21="W"), AND(J21&lt;400,$E21="M")),0.07,0.035)))),0)</f>
        <v>0</v>
      </c>
      <c r="K23" s="21">
        <f t="shared" si="0"/>
        <v>0</v>
      </c>
      <c r="L23" s="21">
        <f>SUM(K22:K23)</f>
        <v>0</v>
      </c>
      <c r="M23" s="63"/>
      <c r="N23" s="70"/>
      <c r="O23" s="71"/>
    </row>
    <row r="24" spans="1:15" ht="14.4" thickTop="1" x14ac:dyDescent="0.25">
      <c r="A24" s="14"/>
      <c r="B24" s="15"/>
      <c r="C24" s="16"/>
      <c r="D24" s="16"/>
      <c r="E24" s="36" t="s">
        <v>21</v>
      </c>
      <c r="F24" s="37"/>
      <c r="G24" s="37"/>
      <c r="H24" s="37"/>
      <c r="I24" s="37"/>
      <c r="J24" s="37"/>
      <c r="K24" s="17">
        <f t="shared" si="0"/>
        <v>0</v>
      </c>
      <c r="L24" s="17">
        <f>IF(D25="70+",0,K24)</f>
        <v>0</v>
      </c>
      <c r="M24" s="61">
        <f>COUNTIF(F24:J24,"&gt;0")</f>
        <v>0</v>
      </c>
      <c r="N24" s="66"/>
      <c r="O24" s="67"/>
    </row>
    <row r="25" spans="1:15" ht="13.8" x14ac:dyDescent="0.25">
      <c r="A25" s="29"/>
      <c r="B25" s="30"/>
      <c r="C25" s="31"/>
      <c r="D25" s="31"/>
      <c r="E25" s="36"/>
      <c r="F25" s="17">
        <f>IF(OR($E24="M",$E24="W"),IF($D25="u60",F24*0.035*IF(OR(AND(F24&lt;100, $E24="W"), AND(F24&lt;400,$E24="M")),0,1),IF($D25="60-69",F24*0.025*IF(OR(AND(F24&lt;100, $E24="W"), AND(F24&lt;400,$E24="M")),0,1),IF($D25="70+",F24*0*IF(OR(AND(F24&lt;100, $E24="W"), AND(F24&lt;400,$E24="M")),0,1),F24*0.035*IF(OR(AND(F24&lt;100, $E24="W"), AND(F24&lt;400,$E24="M")),0,1)))),0)</f>
        <v>0</v>
      </c>
      <c r="G25" s="17">
        <f>IF(OR($E24="M",$E24="W"),IF($D25="u60",G24*0.035*IF(OR(AND(G24&lt;100, $E24="W"), AND(G24&lt;400,$E24="M")),0,1),IF($D25="60-69",G24*0.025*IF(OR(AND(G24&lt;100, $E24="W"), AND(G24&lt;400,$E24="M")),0,1),IF($D25="70+",G24*0*IF(OR(AND(G24&lt;100, $E24="W"), AND(G24&lt;400,$E24="M")),0,1),G24*0.035*IF(OR(AND(G24&lt;100, $E24="W"), AND(G24&lt;400,$E24="M")),0,1)))),0)</f>
        <v>0</v>
      </c>
      <c r="H25" s="17">
        <f>IF(OR($E24="M",$E24="W"),IF($D25="u60",H24*0.035*IF(OR(AND(H24&lt;100, $E24="W"), AND(H24&lt;400,$E24="M")),0,1),IF($D25="60-69",H24*0.025*IF(OR(AND(H24&lt;100, $E24="W"), AND(H24&lt;400,$E24="M")),0,1),IF($D25="70+",H24*0*IF(OR(AND(H24&lt;100, $E24="W"), AND(H24&lt;400,$E24="M")),0,1),H24*0.035*IF(OR(AND(H24&lt;100, $E24="W"), AND(H24&lt;400,$E24="M")),0,1)))),0)</f>
        <v>0</v>
      </c>
      <c r="I25" s="17">
        <f>IF(OR($E24="M",$E24="W"),IF($D25="u60",I24*0.035*IF(OR(AND(I24&lt;100, $E24="W"), AND(I24&lt;400,$E24="M")),0,1),IF($D25="60-69",I24*0.025*IF(OR(AND(I24&lt;100, $E24="W"), AND(I24&lt;400,$E24="M")),0,1),IF($D25="70+",I24*0*IF(OR(AND(I24&lt;100, $E24="W"), AND(I24&lt;400,$E24="M")),0,1),I24*0.035*IF(OR(AND(I24&lt;100, $E24="W"), AND(I24&lt;400,$E24="M")),0,1)))),0)</f>
        <v>0</v>
      </c>
      <c r="J25" s="17">
        <f>IF(OR($E24="M",$E24="W"),IF($D25="u60",J24*0.035*IF(OR(AND(J24&lt;100, $E24="W"), AND(J24&lt;400,$E24="M")),0,1),IF($D25="60-69",J24*0.025*IF(OR(AND(J24&lt;100, $E24="W"), AND(J24&lt;400,$E24="M")),0,1),IF($D25="70+",J24*0*IF(OR(AND(J24&lt;100, $E24="W"), AND(J24&lt;400,$E24="M")),0,1),J24*0.035*IF(OR(AND(J24&lt;100, $E24="W"), AND(J24&lt;400,$E24="M")),0,1)))),0)</f>
        <v>0</v>
      </c>
      <c r="K25" s="17">
        <f t="shared" si="0"/>
        <v>0</v>
      </c>
      <c r="L25" s="17"/>
      <c r="M25" s="62"/>
      <c r="N25" s="68"/>
      <c r="O25" s="69"/>
    </row>
    <row r="26" spans="1:15" ht="14.4" thickBot="1" x14ac:dyDescent="0.3">
      <c r="A26" s="18"/>
      <c r="B26" s="19"/>
      <c r="C26" s="20"/>
      <c r="D26" s="20"/>
      <c r="E26" s="36"/>
      <c r="F26" s="21">
        <f>IF(OR($E24="M",$E24="W"),IF($D25="u60",F24*IF(OR(AND(F24&lt;100, $E24="W"), AND(F24&lt;400,$E24="M")),0.07,0.035),IF($D25="60-69",F24*0.025*IF(OR(AND(F24&lt;100, $E24="W"), AND(F24&lt;400,$E24="M")),1,0),IF($D25="70+",F24*0,F24*IF(OR(AND(F24&lt;100, $E24="W"), AND(F24&lt;400,$E24="M")),0.07,0.035)))),0)</f>
        <v>0</v>
      </c>
      <c r="G26" s="21">
        <f>IF(OR($E24="M",$E24="W"),IF($D25="u60",G24*IF(OR(AND(G24&lt;100, $E24="W"), AND(G24&lt;400,$E24="M")),0.07,0.035),IF($D25="60-69",G24*0.025*IF(OR(AND(G24&lt;100, $E24="W"), AND(G24&lt;400,$E24="M")),1,0),IF($D25="70+",G24*0,G24*IF(OR(AND(G24&lt;100, $E24="W"), AND(G24&lt;400,$E24="M")),0.07,0.035)))),0)</f>
        <v>0</v>
      </c>
      <c r="H26" s="21">
        <f>IF(OR($E24="M",$E24="W"),IF($D25="u60",H24*IF(OR(AND(H24&lt;100, $E24="W"), AND(H24&lt;400,$E24="M")),0.07,0.035),IF($D25="60-69",H24*0.025*IF(OR(AND(H24&lt;100, $E24="W"), AND(H24&lt;400,$E24="M")),1,0),IF($D25="70+",H24*0,H24*IF(OR(AND(H24&lt;100, $E24="W"), AND(H24&lt;400,$E24="M")),0.07,0.035)))),0)</f>
        <v>0</v>
      </c>
      <c r="I26" s="21">
        <f>IF(OR($E24="M",$E24="W"),IF($D25="u60",I24*IF(OR(AND(I24&lt;100, $E24="W"), AND(I24&lt;400,$E24="M")),0.07,0.035),IF($D25="60-69",I24*0.025*IF(OR(AND(I24&lt;100, $E24="W"), AND(I24&lt;400,$E24="M")),1,0),IF($D25="70+",I24*0,I24*IF(OR(AND(I24&lt;100, $E24="W"), AND(I24&lt;400,$E24="M")),0.07,0.035)))),0)</f>
        <v>0</v>
      </c>
      <c r="J26" s="21">
        <f>IF(OR($E24="M",$E24="W"),IF($D25="u60",J24*IF(OR(AND(J24&lt;100, $E24="W"), AND(J24&lt;400,$E24="M")),0.07,0.035),IF($D25="60-69",J24*0.025*IF(OR(AND(J24&lt;100, $E24="W"), AND(J24&lt;400,$E24="M")),1,0),IF($D25="70+",J24*0,J24*IF(OR(AND(J24&lt;100, $E24="W"), AND(J24&lt;400,$E24="M")),0.07,0.035)))),0)</f>
        <v>0</v>
      </c>
      <c r="K26" s="21">
        <f t="shared" si="0"/>
        <v>0</v>
      </c>
      <c r="L26" s="21">
        <f>SUM(K25:K26)</f>
        <v>0</v>
      </c>
      <c r="M26" s="63"/>
      <c r="N26" s="70"/>
      <c r="O26" s="71"/>
    </row>
    <row r="27" spans="1:15" ht="14.4" thickTop="1" x14ac:dyDescent="0.25">
      <c r="A27" s="14"/>
      <c r="B27" s="15"/>
      <c r="C27" s="16"/>
      <c r="D27" s="16"/>
      <c r="E27" s="36" t="s">
        <v>21</v>
      </c>
      <c r="F27" s="37"/>
      <c r="G27" s="37"/>
      <c r="H27" s="37"/>
      <c r="I27" s="37"/>
      <c r="J27" s="37"/>
      <c r="K27" s="17">
        <f t="shared" si="0"/>
        <v>0</v>
      </c>
      <c r="L27" s="17">
        <f>IF(D28="70+",0,K27)</f>
        <v>0</v>
      </c>
      <c r="M27" s="61">
        <f>COUNTIF(F27:J27,"&gt;0")</f>
        <v>0</v>
      </c>
      <c r="N27" s="66"/>
      <c r="O27" s="67"/>
    </row>
    <row r="28" spans="1:15" ht="13.8" x14ac:dyDescent="0.25">
      <c r="A28" s="29"/>
      <c r="B28" s="30"/>
      <c r="C28" s="31"/>
      <c r="D28" s="31"/>
      <c r="E28" s="36"/>
      <c r="F28" s="17">
        <f>IF(OR($E27="M",$E27="W"),IF($D28="u60",F27*0.035*IF(OR(AND(F27&lt;100, $E27="W"), AND(F27&lt;400,$E27="M")),0,1),IF($D28="60-69",F27*0.025*IF(OR(AND(F27&lt;100, $E27="W"), AND(F27&lt;400,$E27="M")),0,1),IF($D28="70+",F27*0*IF(OR(AND(F27&lt;100, $E27="W"), AND(F27&lt;400,$E27="M")),0,1),F27*0.035*IF(OR(AND(F27&lt;100, $E27="W"), AND(F27&lt;400,$E27="M")),0,1)))),0)</f>
        <v>0</v>
      </c>
      <c r="G28" s="17">
        <f>IF(OR($E27="M",$E27="W"),IF($D28="u60",G27*0.035*IF(OR(AND(G27&lt;100, $E27="W"), AND(G27&lt;400,$E27="M")),0,1),IF($D28="60-69",G27*0.025*IF(OR(AND(G27&lt;100, $E27="W"), AND(G27&lt;400,$E27="M")),0,1),IF($D28="70+",G27*0*IF(OR(AND(G27&lt;100, $E27="W"), AND(G27&lt;400,$E27="M")),0,1),G27*0.035*IF(OR(AND(G27&lt;100, $E27="W"), AND(G27&lt;400,$E27="M")),0,1)))),0)</f>
        <v>0</v>
      </c>
      <c r="H28" s="17">
        <f>IF(OR($E27="M",$E27="W"),IF($D28="u60",H27*0.035*IF(OR(AND(H27&lt;100, $E27="W"), AND(H27&lt;400,$E27="M")),0,1),IF($D28="60-69",H27*0.025*IF(OR(AND(H27&lt;100, $E27="W"), AND(H27&lt;400,$E27="M")),0,1),IF($D28="70+",H27*0*IF(OR(AND(H27&lt;100, $E27="W"), AND(H27&lt;400,$E27="M")),0,1),H27*0.035*IF(OR(AND(H27&lt;100, $E27="W"), AND(H27&lt;400,$E27="M")),0,1)))),0)</f>
        <v>0</v>
      </c>
      <c r="I28" s="17">
        <f>IF(OR($E27="M",$E27="W"),IF($D28="u60",I27*0.035*IF(OR(AND(I27&lt;100, $E27="W"), AND(I27&lt;400,$E27="M")),0,1),IF($D28="60-69",I27*0.025*IF(OR(AND(I27&lt;100, $E27="W"), AND(I27&lt;400,$E27="M")),0,1),IF($D28="70+",I27*0*IF(OR(AND(I27&lt;100, $E27="W"), AND(I27&lt;400,$E27="M")),0,1),I27*0.035*IF(OR(AND(I27&lt;100, $E27="W"), AND(I27&lt;400,$E27="M")),0,1)))),0)</f>
        <v>0</v>
      </c>
      <c r="J28" s="17">
        <f>IF(OR($E27="M",$E27="W"),IF($D28="u60",J27*0.035*IF(OR(AND(J27&lt;100, $E27="W"), AND(J27&lt;400,$E27="M")),0,1),IF($D28="60-69",J27*0.025*IF(OR(AND(J27&lt;100, $E27="W"), AND(J27&lt;400,$E27="M")),0,1),IF($D28="70+",J27*0*IF(OR(AND(J27&lt;100, $E27="W"), AND(J27&lt;400,$E27="M")),0,1),J27*0.035*IF(OR(AND(J27&lt;100, $E27="W"), AND(J27&lt;400,$E27="M")),0,1)))),0)</f>
        <v>0</v>
      </c>
      <c r="K28" s="17">
        <f t="shared" si="0"/>
        <v>0</v>
      </c>
      <c r="L28" s="17"/>
      <c r="M28" s="62"/>
      <c r="N28" s="68"/>
      <c r="O28" s="69"/>
    </row>
    <row r="29" spans="1:15" ht="14.4" thickBot="1" x14ac:dyDescent="0.3">
      <c r="A29" s="18"/>
      <c r="B29" s="19"/>
      <c r="C29" s="20"/>
      <c r="D29" s="20"/>
      <c r="E29" s="36"/>
      <c r="F29" s="21">
        <f>IF(OR($E27="M",$E27="W"),IF($D28="u60",F27*IF(OR(AND(F27&lt;100, $E27="W"), AND(F27&lt;400,$E27="M")),0.07,0.035),IF($D28="60-69",F27*0.025*IF(OR(AND(F27&lt;100, $E27="W"), AND(F27&lt;400,$E27="M")),1,0),IF($D28="70+",F27*0,F27*IF(OR(AND(F27&lt;100, $E27="W"), AND(F27&lt;400,$E27="M")),0.07,0.035)))),0)</f>
        <v>0</v>
      </c>
      <c r="G29" s="21">
        <f>IF(OR($E27="M",$E27="W"),IF($D28="u60",G27*IF(OR(AND(G27&lt;100, $E27="W"), AND(G27&lt;400,$E27="M")),0.07,0.035),IF($D28="60-69",G27*0.025*IF(OR(AND(G27&lt;100, $E27="W"), AND(G27&lt;400,$E27="M")),1,0),IF($D28="70+",G27*0,G27*IF(OR(AND(G27&lt;100, $E27="W"), AND(G27&lt;400,$E27="M")),0.07,0.035)))),0)</f>
        <v>0</v>
      </c>
      <c r="H29" s="21">
        <f>IF(OR($E27="M",$E27="W"),IF($D28="u60",H27*IF(OR(AND(H27&lt;100, $E27="W"), AND(H27&lt;400,$E27="M")),0.07,0.035),IF($D28="60-69",H27*0.025*IF(OR(AND(H27&lt;100, $E27="W"), AND(H27&lt;400,$E27="M")),1,0),IF($D28="70+",H27*0,H27*IF(OR(AND(H27&lt;100, $E27="W"), AND(H27&lt;400,$E27="M")),0.07,0.035)))),0)</f>
        <v>0</v>
      </c>
      <c r="I29" s="21">
        <f>IF(OR($E27="M",$E27="W"),IF($D28="u60",I27*IF(OR(AND(I27&lt;100, $E27="W"), AND(I27&lt;400,$E27="M")),0.07,0.035),IF($D28="60-69",I27*0.025*IF(OR(AND(I27&lt;100, $E27="W"), AND(I27&lt;400,$E27="M")),1,0),IF($D28="70+",I27*0,I27*IF(OR(AND(I27&lt;100, $E27="W"), AND(I27&lt;400,$E27="M")),0.07,0.035)))),0)</f>
        <v>0</v>
      </c>
      <c r="J29" s="21">
        <f>IF(OR($E27="M",$E27="W"),IF($D28="u60",J27*IF(OR(AND(J27&lt;100, $E27="W"), AND(J27&lt;400,$E27="M")),0.07,0.035),IF($D28="60-69",J27*0.025*IF(OR(AND(J27&lt;100, $E27="W"), AND(J27&lt;400,$E27="M")),1,0),IF($D28="70+",J27*0,J27*IF(OR(AND(J27&lt;100, $E27="W"), AND(J27&lt;400,$E27="M")),0.07,0.035)))),0)</f>
        <v>0</v>
      </c>
      <c r="K29" s="21">
        <f t="shared" si="0"/>
        <v>0</v>
      </c>
      <c r="L29" s="21">
        <f>SUM(K28:K29)</f>
        <v>0</v>
      </c>
      <c r="M29" s="63"/>
      <c r="N29" s="70"/>
      <c r="O29" s="71"/>
    </row>
    <row r="30" spans="1:15" ht="14.4" thickTop="1" x14ac:dyDescent="0.25">
      <c r="A30" s="14"/>
      <c r="B30" s="15"/>
      <c r="C30" s="16"/>
      <c r="D30" s="16"/>
      <c r="E30" s="36" t="s">
        <v>21</v>
      </c>
      <c r="F30" s="37"/>
      <c r="G30" s="37"/>
      <c r="H30" s="37"/>
      <c r="I30" s="37"/>
      <c r="J30" s="37"/>
      <c r="K30" s="17">
        <f t="shared" si="0"/>
        <v>0</v>
      </c>
      <c r="L30" s="17">
        <f>IF(D31="70+",0,K30)</f>
        <v>0</v>
      </c>
      <c r="M30" s="61">
        <f>COUNTIF(F30:J30,"&gt;0")</f>
        <v>0</v>
      </c>
      <c r="N30" s="66"/>
      <c r="O30" s="67"/>
    </row>
    <row r="31" spans="1:15" ht="13.8" x14ac:dyDescent="0.25">
      <c r="A31" s="29"/>
      <c r="B31" s="30"/>
      <c r="C31" s="31"/>
      <c r="D31" s="31"/>
      <c r="E31" s="36"/>
      <c r="F31" s="17">
        <f>IF(OR($E30="M",$E30="W"),IF($D31="u60",F30*0.035*IF(OR(AND(F30&lt;100, $E30="W"), AND(F30&lt;400,$E30="M")),0,1),IF($D31="60-69",F30*0.025*IF(OR(AND(F30&lt;100, $E30="W"), AND(F30&lt;400,$E30="M")),0,1),IF($D31="70+",F30*0*IF(OR(AND(F30&lt;100, $E30="W"), AND(F30&lt;400,$E30="M")),0,1),F30*0.035*IF(OR(AND(F30&lt;100, $E30="W"), AND(F30&lt;400,$E30="M")),0,1)))),0)</f>
        <v>0</v>
      </c>
      <c r="G31" s="17">
        <f>IF(OR($E30="M",$E30="W"),IF($D31="u60",G30*0.035*IF(OR(AND(G30&lt;100, $E30="W"), AND(G30&lt;400,$E30="M")),0,1),IF($D31="60-69",G30*0.025*IF(OR(AND(G30&lt;100, $E30="W"), AND(G30&lt;400,$E30="M")),0,1),IF($D31="70+",G30*0*IF(OR(AND(G30&lt;100, $E30="W"), AND(G30&lt;400,$E30="M")),0,1),G30*0.035*IF(OR(AND(G30&lt;100, $E30="W"), AND(G30&lt;400,$E30="M")),0,1)))),0)</f>
        <v>0</v>
      </c>
      <c r="H31" s="17">
        <f>IF(OR($E30="M",$E30="W"),IF($D31="u60",H30*0.035*IF(OR(AND(H30&lt;100, $E30="W"), AND(H30&lt;400,$E30="M")),0,1),IF($D31="60-69",H30*0.025*IF(OR(AND(H30&lt;100, $E30="W"), AND(H30&lt;400,$E30="M")),0,1),IF($D31="70+",H30*0*IF(OR(AND(H30&lt;100, $E30="W"), AND(H30&lt;400,$E30="M")),0,1),H30*0.035*IF(OR(AND(H30&lt;100, $E30="W"), AND(H30&lt;400,$E30="M")),0,1)))),0)</f>
        <v>0</v>
      </c>
      <c r="I31" s="17">
        <f>IF(OR($E30="M",$E30="W"),IF($D31="u60",I30*0.035*IF(OR(AND(I30&lt;100, $E30="W"), AND(I30&lt;400,$E30="M")),0,1),IF($D31="60-69",I30*0.025*IF(OR(AND(I30&lt;100, $E30="W"), AND(I30&lt;400,$E30="M")),0,1),IF($D31="70+",I30*0*IF(OR(AND(I30&lt;100, $E30="W"), AND(I30&lt;400,$E30="M")),0,1),I30*0.035*IF(OR(AND(I30&lt;100, $E30="W"), AND(I30&lt;400,$E30="M")),0,1)))),0)</f>
        <v>0</v>
      </c>
      <c r="J31" s="17">
        <f>IF(OR($E30="M",$E30="W"),IF($D31="u60",J30*0.035*IF(OR(AND(J30&lt;100, $E30="W"), AND(J30&lt;400,$E30="M")),0,1),IF($D31="60-69",J30*0.025*IF(OR(AND(J30&lt;100, $E30="W"), AND(J30&lt;400,$E30="M")),0,1),IF($D31="70+",J30*0*IF(OR(AND(J30&lt;100, $E30="W"), AND(J30&lt;400,$E30="M")),0,1),J30*0.035*IF(OR(AND(J30&lt;100, $E30="W"), AND(J30&lt;400,$E30="M")),0,1)))),0)</f>
        <v>0</v>
      </c>
      <c r="K31" s="17">
        <f t="shared" si="0"/>
        <v>0</v>
      </c>
      <c r="L31" s="17"/>
      <c r="M31" s="62"/>
      <c r="N31" s="68"/>
      <c r="O31" s="69"/>
    </row>
    <row r="32" spans="1:15" ht="14.4" thickBot="1" x14ac:dyDescent="0.3">
      <c r="A32" s="18"/>
      <c r="B32" s="19"/>
      <c r="C32" s="20"/>
      <c r="D32" s="20"/>
      <c r="E32" s="36"/>
      <c r="F32" s="21">
        <f>IF(OR($E30="M",$E30="W"),IF($D31="u60",F30*IF(OR(AND(F30&lt;100, $E30="W"), AND(F30&lt;400,$E30="M")),0.07,0.035),IF($D31="60-69",F30*0.025*IF(OR(AND(F30&lt;100, $E30="W"), AND(F30&lt;400,$E30="M")),1,0),IF($D31="70+",F30*0,F30*IF(OR(AND(F30&lt;100, $E30="W"), AND(F30&lt;400,$E30="M")),0.07,0.035)))),0)</f>
        <v>0</v>
      </c>
      <c r="G32" s="21">
        <f>IF(OR($E30="M",$E30="W"),IF($D31="u60",G30*IF(OR(AND(G30&lt;100, $E30="W"), AND(G30&lt;400,$E30="M")),0.07,0.035),IF($D31="60-69",G30*0.025*IF(OR(AND(G30&lt;100, $E30="W"), AND(G30&lt;400,$E30="M")),1,0),IF($D31="70+",G30*0,G30*IF(OR(AND(G30&lt;100, $E30="W"), AND(G30&lt;400,$E30="M")),0.07,0.035)))),0)</f>
        <v>0</v>
      </c>
      <c r="H32" s="21">
        <f>IF(OR($E30="M",$E30="W"),IF($D31="u60",H30*IF(OR(AND(H30&lt;100, $E30="W"), AND(H30&lt;400,$E30="M")),0.07,0.035),IF($D31="60-69",H30*0.025*IF(OR(AND(H30&lt;100, $E30="W"), AND(H30&lt;400,$E30="M")),1,0),IF($D31="70+",H30*0,H30*IF(OR(AND(H30&lt;100, $E30="W"), AND(H30&lt;400,$E30="M")),0.07,0.035)))),0)</f>
        <v>0</v>
      </c>
      <c r="I32" s="21">
        <f>IF(OR($E30="M",$E30="W"),IF($D31="u60",I30*IF(OR(AND(I30&lt;100, $E30="W"), AND(I30&lt;400,$E30="M")),0.07,0.035),IF($D31="60-69",I30*0.025*IF(OR(AND(I30&lt;100, $E30="W"), AND(I30&lt;400,$E30="M")),1,0),IF($D31="70+",I30*0,I30*IF(OR(AND(I30&lt;100, $E30="W"), AND(I30&lt;400,$E30="M")),0.07,0.035)))),0)</f>
        <v>0</v>
      </c>
      <c r="J32" s="21">
        <f>IF(OR($E30="M",$E30="W"),IF($D31="u60",J30*IF(OR(AND(J30&lt;100, $E30="W"), AND(J30&lt;400,$E30="M")),0.07,0.035),IF($D31="60-69",J30*0.025*IF(OR(AND(J30&lt;100, $E30="W"), AND(J30&lt;400,$E30="M")),1,0),IF($D31="70+",J30*0,J30*IF(OR(AND(J30&lt;100, $E30="W"), AND(J30&lt;400,$E30="M")),0.07,0.035)))),0)</f>
        <v>0</v>
      </c>
      <c r="K32" s="21">
        <f t="shared" si="0"/>
        <v>0</v>
      </c>
      <c r="L32" s="21">
        <f>SUM(K31:K32)</f>
        <v>0</v>
      </c>
      <c r="M32" s="63"/>
      <c r="N32" s="70"/>
      <c r="O32" s="71"/>
    </row>
    <row r="33" spans="1:15" ht="14.4" thickTop="1" x14ac:dyDescent="0.25">
      <c r="A33" s="22"/>
      <c r="B33" s="22"/>
      <c r="C33" s="22"/>
      <c r="D33" s="22"/>
      <c r="E33" s="22"/>
      <c r="F33" s="22"/>
      <c r="G33" s="77" t="s">
        <v>13</v>
      </c>
      <c r="H33" s="77"/>
      <c r="I33" s="28" t="s">
        <v>18</v>
      </c>
      <c r="J33" s="58">
        <f>Page31!J33 + COUNTA(B10,B13,B16,B19,B22,B26,B25,B26,B28,B31)</f>
        <v>0</v>
      </c>
      <c r="K33" s="27">
        <f>Page31!K33 + K9+K12+K15+K18+K21+K24+K27+K30</f>
        <v>0</v>
      </c>
      <c r="L33" s="24">
        <f>SUM(L9,L12,L15,L18,L21,L24,L27,L30)</f>
        <v>0</v>
      </c>
      <c r="M33" s="22" t="s">
        <v>12</v>
      </c>
      <c r="N33" s="25"/>
    </row>
    <row r="34" spans="1:15" ht="13.8" x14ac:dyDescent="0.25">
      <c r="A34" s="22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3">
        <f>Page31!L34 +L11+L14+L17+L20+L23+L26+L29+L32</f>
        <v>0</v>
      </c>
      <c r="M34" s="22" t="s">
        <v>50</v>
      </c>
      <c r="N34" s="26"/>
    </row>
    <row r="35" spans="1:15" ht="13.8" x14ac:dyDescent="0.25">
      <c r="A35" s="22"/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</row>
    <row r="36" spans="1:15" ht="13.8" x14ac:dyDescent="0.25">
      <c r="A36" s="72" t="s">
        <v>65</v>
      </c>
      <c r="B36" s="72"/>
      <c r="C36" s="73"/>
      <c r="D36" s="73"/>
      <c r="E36" s="73"/>
      <c r="F36" s="73"/>
      <c r="G36" s="73"/>
      <c r="H36" s="54" t="s">
        <v>66</v>
      </c>
      <c r="I36" s="73"/>
      <c r="J36" s="73"/>
      <c r="K36" s="73"/>
      <c r="L36" s="73"/>
      <c r="M36" s="22"/>
      <c r="N36" s="22"/>
      <c r="O36" s="22"/>
    </row>
    <row r="37" spans="1:15" ht="13.8" x14ac:dyDescent="0.25">
      <c r="A37" s="22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</row>
  </sheetData>
  <sheetProtection algorithmName="SHA-512" hashValue="MqRg212PC/byk3ZCJSCGSzcPUrL8yV4reuYeyleOa4ntiogzlfOWMwtOG2srZllx8r/A7Xzu/cEfqgl3QF0W3g==" saltValue="031nJxDykBJiti6djjKxtQ==" spinCount="100000" sheet="1" objects="1" scenarios="1" selectLockedCells="1"/>
  <mergeCells count="35">
    <mergeCell ref="G1:I1"/>
    <mergeCell ref="AY1:AZ1"/>
    <mergeCell ref="G2:I2"/>
    <mergeCell ref="I4:K4"/>
    <mergeCell ref="C5:F5"/>
    <mergeCell ref="G5:H5"/>
    <mergeCell ref="N19:O19"/>
    <mergeCell ref="A6:O6"/>
    <mergeCell ref="N9:O9"/>
    <mergeCell ref="N10:O10"/>
    <mergeCell ref="N11:O11"/>
    <mergeCell ref="N12:O12"/>
    <mergeCell ref="N13:O13"/>
    <mergeCell ref="N14:O14"/>
    <mergeCell ref="N15:O15"/>
    <mergeCell ref="N16:O16"/>
    <mergeCell ref="N17:O17"/>
    <mergeCell ref="N18:O18"/>
    <mergeCell ref="N31:O31"/>
    <mergeCell ref="N20:O20"/>
    <mergeCell ref="N21:O21"/>
    <mergeCell ref="N22:O22"/>
    <mergeCell ref="N23:O23"/>
    <mergeCell ref="N24:O24"/>
    <mergeCell ref="N25:O25"/>
    <mergeCell ref="N26:O26"/>
    <mergeCell ref="N27:O27"/>
    <mergeCell ref="N28:O28"/>
    <mergeCell ref="N29:O29"/>
    <mergeCell ref="N30:O30"/>
    <mergeCell ref="N32:O32"/>
    <mergeCell ref="G33:H33"/>
    <mergeCell ref="A36:B36"/>
    <mergeCell ref="C36:G36"/>
    <mergeCell ref="I36:L36"/>
  </mergeCells>
  <dataValidations count="5">
    <dataValidation allowBlank="1" showInputMessage="1" showErrorMessage="1" errorTitle="Age Group" error="Please enter U60 if Employee is less than 60 years old. Or Enter B67 if he/she is between 60 and 70 years old. Or Enter 70+ if he/she is 70 years or over" promptTitle="Age Group" sqref="E10:E11 E13:E14 E16:E17 E19:E20 E22:E23 E25:E26 E28:E29 E31:E32" xr:uid="{775D8B5A-92E9-4165-A4D8-B178360BA245}"/>
    <dataValidation type="list" allowBlank="1" showInputMessage="1" showErrorMessage="1" errorTitle="Age Group" error="Please enter U60 if Employee is less than 60 years old. Or Enter B67 if he/she is between 60 and 70 years old. Or Enter 70+ if he/she is 70 years or over" promptTitle="Age Group" sqref="D10 D28 D25 D22 D19 D16 D13 D31" xr:uid="{A762FF06-D4A1-4C9D-9F0E-C5A36770D340}">
      <formula1>$AY$2:$AY$4</formula1>
    </dataValidation>
    <dataValidation type="list" allowBlank="1" showInputMessage="1" showErrorMessage="1" sqref="E9 E12 E15 E18 E21 E24 E27 E30" xr:uid="{2404D6F1-A67D-4A04-B598-AC64725E28B1}">
      <formula1>$P$3:$P$4</formula1>
    </dataValidation>
    <dataValidation type="list" allowBlank="1" showInputMessage="1" showErrorMessage="1" errorTitle="Sex" error="Please enter M for male of F for female" promptTitle="Sex" sqref="C19 C28 C22 C25" xr:uid="{E502A5D6-DA3D-4742-9BC7-01A6E3970EA5}">
      <formula1>$P$1:$P$2</formula1>
    </dataValidation>
    <dataValidation type="list" allowBlank="1" showInputMessage="1" showErrorMessage="1" errorTitle="Sex" error="Please enter M for male or F for female" promptTitle="Sex" sqref="C13 C31 C10 C16" xr:uid="{B8300766-D70B-43C1-9781-F6D2E0BC4859}">
      <formula1>$P$1:$P$2</formula1>
    </dataValidation>
  </dataValidations>
  <pageMargins left="0.5" right="0.5" top="0.25" bottom="0.25" header="0.5" footer="0.5"/>
  <pageSetup paperSize="5" scale="92" orientation="landscape" r:id="rId1"/>
  <headerFooter alignWithMargins="0">
    <oddFooter>&amp;L
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7521" r:id="rId4" name="Drop Down 1">
              <controlPr defaultSize="0" autoLine="0" autoPict="0">
                <anchor moveWithCells="1">
                  <from>
                    <xdr:col>8</xdr:col>
                    <xdr:colOff>937260</xdr:colOff>
                    <xdr:row>4</xdr:row>
                    <xdr:rowOff>7620</xdr:rowOff>
                  </from>
                  <to>
                    <xdr:col>10</xdr:col>
                    <xdr:colOff>220980</xdr:colOff>
                    <xdr:row>5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4B8147-3AA9-4C45-91DB-FF447930E2A7}">
  <sheetPr>
    <pageSetUpPr fitToPage="1"/>
  </sheetPr>
  <dimension ref="A1:BA37"/>
  <sheetViews>
    <sheetView zoomScale="86" zoomScaleNormal="86" workbookViewId="0">
      <selection activeCell="C36" sqref="C36:G36"/>
    </sheetView>
  </sheetViews>
  <sheetFormatPr defaultRowHeight="13.2" x14ac:dyDescent="0.25"/>
  <cols>
    <col min="1" max="1" width="14.5546875" customWidth="1"/>
    <col min="2" max="2" width="25.6640625" customWidth="1"/>
    <col min="3" max="3" width="4.33203125" customWidth="1"/>
    <col min="4" max="4" width="8.6640625" customWidth="1"/>
    <col min="5" max="5" width="3.6640625" customWidth="1"/>
    <col min="6" max="10" width="14.109375" customWidth="1"/>
    <col min="11" max="11" width="16.109375" bestFit="1" customWidth="1"/>
    <col min="12" max="12" width="19.5546875" customWidth="1"/>
    <col min="13" max="14" width="3.6640625" customWidth="1"/>
    <col min="15" max="15" width="16.88671875" customWidth="1"/>
    <col min="16" max="16" width="6.6640625" hidden="1" customWidth="1"/>
    <col min="49" max="49" width="15.6640625" bestFit="1" customWidth="1"/>
    <col min="50" max="50" width="14.88671875" bestFit="1" customWidth="1"/>
    <col min="51" max="51" width="8.88671875" customWidth="1"/>
    <col min="52" max="52" width="17.109375" bestFit="1" customWidth="1"/>
  </cols>
  <sheetData>
    <row r="1" spans="1:53" ht="15.6" x14ac:dyDescent="0.3">
      <c r="A1" s="1"/>
      <c r="B1" s="2"/>
      <c r="F1" s="2"/>
      <c r="G1" s="75" t="s">
        <v>0</v>
      </c>
      <c r="H1" s="75"/>
      <c r="I1" s="75"/>
      <c r="L1" s="4" t="s">
        <v>15</v>
      </c>
      <c r="M1" s="4"/>
      <c r="N1" s="4"/>
      <c r="O1" s="2"/>
      <c r="P1" s="40" t="s">
        <v>21</v>
      </c>
      <c r="AW1" s="45" t="s">
        <v>40</v>
      </c>
      <c r="AX1" s="45" t="s">
        <v>41</v>
      </c>
      <c r="AY1" s="74" t="s">
        <v>43</v>
      </c>
      <c r="AZ1" s="74"/>
      <c r="BA1" s="45" t="s">
        <v>59</v>
      </c>
    </row>
    <row r="2" spans="1:53" ht="15.6" x14ac:dyDescent="0.3">
      <c r="A2" s="2"/>
      <c r="B2" s="2"/>
      <c r="F2" s="2"/>
      <c r="G2" s="74" t="s">
        <v>1</v>
      </c>
      <c r="H2" s="74"/>
      <c r="I2" s="74"/>
      <c r="L2" s="32"/>
      <c r="M2" s="5"/>
      <c r="O2" s="3" t="s">
        <v>115</v>
      </c>
      <c r="P2" s="38" t="s">
        <v>20</v>
      </c>
      <c r="AW2" s="45" t="s">
        <v>14</v>
      </c>
      <c r="AX2" s="49">
        <f>EOMONTH(G5,-1)+1</f>
        <v>45839</v>
      </c>
      <c r="AY2" s="53" t="s">
        <v>47</v>
      </c>
      <c r="AZ2" s="45" t="s">
        <v>44</v>
      </c>
      <c r="BA2">
        <f>WEEKNUM(G5,12)-WEEKNUM(DATE(YEAR(G5),MONTH(G5),1),12)+1</f>
        <v>5</v>
      </c>
    </row>
    <row r="3" spans="1:53" ht="15.6" x14ac:dyDescent="0.3">
      <c r="A3" s="2"/>
      <c r="B3" s="2"/>
      <c r="F3" s="3" t="s">
        <v>6</v>
      </c>
      <c r="G3" s="33"/>
      <c r="H3" s="33"/>
      <c r="I3" s="34"/>
      <c r="J3" s="2"/>
      <c r="L3" s="2"/>
      <c r="M3" s="2"/>
      <c r="O3" s="2"/>
      <c r="P3" s="39" t="s">
        <v>22</v>
      </c>
      <c r="AW3" s="45" t="s">
        <v>35</v>
      </c>
      <c r="AY3" s="45" t="s">
        <v>62</v>
      </c>
      <c r="AZ3" s="45" t="s">
        <v>45</v>
      </c>
    </row>
    <row r="4" spans="1:53" ht="15" x14ac:dyDescent="0.25">
      <c r="A4" s="2"/>
      <c r="B4" s="2"/>
      <c r="F4" s="3" t="s">
        <v>2</v>
      </c>
      <c r="G4" s="35"/>
      <c r="H4" s="3" t="s">
        <v>3</v>
      </c>
      <c r="I4" s="80"/>
      <c r="J4" s="80"/>
      <c r="K4" s="80"/>
      <c r="L4" s="2"/>
      <c r="M4" s="2"/>
      <c r="N4" s="2"/>
      <c r="O4" s="2"/>
      <c r="P4" s="39" t="s">
        <v>21</v>
      </c>
      <c r="AW4" s="45" t="s">
        <v>36</v>
      </c>
      <c r="AY4" s="45" t="s">
        <v>48</v>
      </c>
      <c r="AZ4" s="45" t="s">
        <v>46</v>
      </c>
    </row>
    <row r="5" spans="1:53" ht="15.6" x14ac:dyDescent="0.3">
      <c r="A5" s="2"/>
      <c r="B5" s="2"/>
      <c r="C5" s="76" t="s">
        <v>4</v>
      </c>
      <c r="D5" s="76"/>
      <c r="E5" s="76"/>
      <c r="F5" s="76"/>
      <c r="G5" s="78">
        <v>45869</v>
      </c>
      <c r="H5" s="79"/>
      <c r="I5" s="55" t="s">
        <v>14</v>
      </c>
      <c r="J5" s="51">
        <v>7</v>
      </c>
      <c r="K5" s="50"/>
      <c r="L5" s="2"/>
      <c r="M5" s="2"/>
      <c r="N5" s="2"/>
      <c r="O5" s="2"/>
      <c r="R5" s="45"/>
      <c r="AW5" s="45" t="s">
        <v>37</v>
      </c>
    </row>
    <row r="6" spans="1:53" ht="18" customHeight="1" x14ac:dyDescent="0.25">
      <c r="A6" s="74" t="s">
        <v>5</v>
      </c>
      <c r="B6" s="74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AW6" s="45" t="s">
        <v>38</v>
      </c>
    </row>
    <row r="7" spans="1:53" ht="13.8" x14ac:dyDescent="0.25">
      <c r="A7" s="6"/>
      <c r="B7" s="6"/>
      <c r="C7" s="6"/>
      <c r="D7" s="52"/>
      <c r="E7" s="41" t="s">
        <v>22</v>
      </c>
      <c r="F7" s="7" t="s">
        <v>14</v>
      </c>
      <c r="G7" s="8" t="s">
        <v>14</v>
      </c>
      <c r="H7" s="8" t="s">
        <v>14</v>
      </c>
      <c r="I7" s="8" t="s">
        <v>14</v>
      </c>
      <c r="J7" s="9" t="s">
        <v>14</v>
      </c>
      <c r="K7" s="6" t="s">
        <v>16</v>
      </c>
      <c r="L7" s="10" t="s">
        <v>49</v>
      </c>
      <c r="M7" s="43" t="s">
        <v>19</v>
      </c>
      <c r="N7" s="60"/>
      <c r="O7" s="52"/>
      <c r="AW7" s="45" t="s">
        <v>39</v>
      </c>
    </row>
    <row r="8" spans="1:53" ht="14.4" thickBot="1" x14ac:dyDescent="0.3">
      <c r="A8" s="11" t="s">
        <v>7</v>
      </c>
      <c r="B8" s="12" t="s">
        <v>10</v>
      </c>
      <c r="C8" s="12" t="s">
        <v>8</v>
      </c>
      <c r="D8" s="12" t="s">
        <v>42</v>
      </c>
      <c r="E8" s="42" t="s">
        <v>21</v>
      </c>
      <c r="F8" s="46">
        <f>IF(WEEKDAY(AX2)&gt;J5-1,AX2+7-(WEEKDAY(AX2)-(J5-1)),IF(WEEKDAY(AX2)&lt;J5-1,AX2 + (J5-1) - WEEKDAY(AX2),AX2))</f>
        <v>45842</v>
      </c>
      <c r="G8" s="47">
        <f>F8+7</f>
        <v>45849</v>
      </c>
      <c r="H8" s="47">
        <f>G8+7</f>
        <v>45856</v>
      </c>
      <c r="I8" s="47">
        <f>H8+7</f>
        <v>45863</v>
      </c>
      <c r="J8" s="48" t="str">
        <f>IF(MONTH(I8+7)=MONTH(G5),I8+7,"")</f>
        <v/>
      </c>
      <c r="K8" s="12" t="s">
        <v>11</v>
      </c>
      <c r="L8" s="13" t="s">
        <v>17</v>
      </c>
      <c r="M8" s="44" t="s">
        <v>79</v>
      </c>
      <c r="N8" s="64" t="s">
        <v>9</v>
      </c>
      <c r="O8" s="59"/>
      <c r="AW8" s="45" t="s">
        <v>33</v>
      </c>
    </row>
    <row r="9" spans="1:53" ht="14.4" thickTop="1" x14ac:dyDescent="0.25">
      <c r="A9" s="14"/>
      <c r="B9" s="15"/>
      <c r="C9" s="16"/>
      <c r="D9" s="16"/>
      <c r="E9" s="36" t="s">
        <v>21</v>
      </c>
      <c r="F9" s="37"/>
      <c r="G9" s="37"/>
      <c r="H9" s="37"/>
      <c r="I9" s="37"/>
      <c r="J9" s="37"/>
      <c r="K9" s="17">
        <f t="shared" ref="K9:K32" si="0">SUM(F9:J9)</f>
        <v>0</v>
      </c>
      <c r="L9" s="17">
        <f>IF(D10="70+",0,K9)</f>
        <v>0</v>
      </c>
      <c r="M9" s="61">
        <f>COUNTIF(F9:J9,"&gt;0")</f>
        <v>0</v>
      </c>
      <c r="N9" s="66"/>
      <c r="O9" s="67"/>
      <c r="AW9" s="45" t="s">
        <v>34</v>
      </c>
    </row>
    <row r="10" spans="1:53" ht="13.8" x14ac:dyDescent="0.25">
      <c r="A10" s="29"/>
      <c r="B10" s="30"/>
      <c r="C10" s="31"/>
      <c r="D10" s="31"/>
      <c r="E10" s="36"/>
      <c r="F10" s="17">
        <f>IF(OR($E9="M",$E9="W"),IF($D10="u60",F9*0.035*IF(OR(AND(F9&lt;100, $E9="W"), AND(F9&lt;400,$E9="M")),0,1),IF($D10="60-69",F9*0.025*IF(OR(AND(F9&lt;100, $E9="W"), AND(F9&lt;400,$E9="M")),0,1),IF($D10="70+",F9*0*IF(OR(AND(F9&lt;100, $E9="W"), AND(F9&lt;400,$E9="M")),0,1),F9*0.035*IF(OR(AND(F9&lt;100, $E9="W"), AND(F9&lt;400,$E9="M")),0,1)))),0)</f>
        <v>0</v>
      </c>
      <c r="G10" s="17">
        <f>IF(OR($E9="M",$E9="W"),IF($D10="u60",G9*0.035*IF(OR(AND(G9&lt;100, $E9="W"), AND(G9&lt;400,$E9="M")),0,1),IF($D10="60-69",G9*0.025*IF(OR(AND(G9&lt;100, $E9="W"), AND(G9&lt;400,$E9="M")),0,1),IF($D10="70+",G9*0*IF(OR(AND(G9&lt;100, $E9="W"), AND(G9&lt;400,$E9="M")),0,1),G9*0.035*IF(OR(AND(G9&lt;100, $E9="W"), AND(G9&lt;400,$E9="M")),0,1)))),0)</f>
        <v>0</v>
      </c>
      <c r="H10" s="17">
        <f>IF(OR($E9="M",$E9="W"),IF($D10="u60",H9*0.035*IF(OR(AND(H9&lt;100, $E9="W"), AND(H9&lt;400,$E9="M")),0,1),IF($D10="60-69",H9*0.025*IF(OR(AND(H9&lt;100, $E9="W"), AND(H9&lt;400,$E9="M")),0,1),IF($D10="70+",H9*0*IF(OR(AND(H9&lt;100, $E9="W"), AND(H9&lt;400,$E9="M")),0,1),H9*0.035*IF(OR(AND(H9&lt;100, $E9="W"), AND(H9&lt;400,$E9="M")),0,1)))),0)</f>
        <v>0</v>
      </c>
      <c r="I10" s="17">
        <f>IF(OR($E9="M",$E9="W"),IF($D10="u60",I9*0.035*IF(OR(AND(I9&lt;100, $E9="W"), AND(I9&lt;400,$E9="M")),0,1),IF($D10="60-69",I9*0.025*IF(OR(AND(I9&lt;100, $E9="W"), AND(I9&lt;400,$E9="M")),0,1),IF($D10="70+",I9*0*IF(OR(AND(I9&lt;100, $E9="W"), AND(I9&lt;400,$E9="M")),0,1),I9*0.035*IF(OR(AND(I9&lt;100, $E9="W"), AND(I9&lt;400,$E9="M")),0,1)))),0)</f>
        <v>0</v>
      </c>
      <c r="J10" s="17">
        <f>IF(OR($E9="M",$E9="W"),IF($D10="u60",J9*0.035*IF(OR(AND(J9&lt;100, $E9="W"), AND(J9&lt;400,$E9="M")),0,1),IF($D10="60-69",J9*0.025*IF(OR(AND(J9&lt;100, $E9="W"), AND(J9&lt;400,$E9="M")),0,1),IF($D10="70+",J9*0*IF(OR(AND(J9&lt;100, $E9="W"), AND(J9&lt;400,$E9="M")),0,1),J9*0.035*IF(OR(AND(J9&lt;100, $E9="W"), AND(J9&lt;400,$E9="M")),0,1)))),0)</f>
        <v>0</v>
      </c>
      <c r="K10" s="17">
        <f t="shared" si="0"/>
        <v>0</v>
      </c>
      <c r="L10" s="17"/>
      <c r="M10" s="62"/>
      <c r="N10" s="68"/>
      <c r="O10" s="69"/>
      <c r="T10" s="45"/>
    </row>
    <row r="11" spans="1:53" ht="14.4" thickBot="1" x14ac:dyDescent="0.3">
      <c r="A11" s="18"/>
      <c r="B11" s="19"/>
      <c r="C11" s="20"/>
      <c r="D11" s="20"/>
      <c r="E11" s="36"/>
      <c r="F11" s="21">
        <f>IF(OR($E9="M",$E9="W"),IF($D10="u60",F9*IF(OR(AND(F9&lt;100, $E9="W"), AND(F9&lt;400,$E9="M")),0.07,0.035),IF($D10="60-69",F9*0.025*IF(OR(AND(F9&lt;100, $E9="W"), AND(F9&lt;400,$E9="M")),1,0),IF($D10="70+",F9*0,F9*IF(OR(AND(F9&lt;100, $E9="W"), AND(F9&lt;400,$E9="M")),0.07,0.035)))),0)</f>
        <v>0</v>
      </c>
      <c r="G11" s="21">
        <f>IF(OR($E9="M",$E9="W"),IF($D10="u60",G9*IF(OR(AND(G9&lt;100, $E9="W"), AND(G9&lt;400,$E9="M")),0.07,0.035),IF($D10="60-69",G9*0.025*IF(OR(AND(G9&lt;100, $E9="W"), AND(G9&lt;400,$E9="M")),1,0),IF($D10="70+",G9*0,G9*IF(OR(AND(G9&lt;100, $E9="W"), AND(G9&lt;400,$E9="M")),0.07,0.035)))),0)</f>
        <v>0</v>
      </c>
      <c r="H11" s="21">
        <f>IF(OR($E9="M",$E9="W"),IF($D10="u60",H9*IF(OR(AND(H9&lt;100, $E9="W"), AND(H9&lt;400,$E9="M")),0.07,0.035),IF($D10="60-69",H9*0.025*IF(OR(AND(H9&lt;100, $E9="W"), AND(H9&lt;400,$E9="M")),1,0),IF($D10="70+",H9*0,H9*IF(OR(AND(H9&lt;100, $E9="W"), AND(H9&lt;400,$E9="M")),0.07,0.035)))),0)</f>
        <v>0</v>
      </c>
      <c r="I11" s="21">
        <f>IF(OR($E9="M",$E9="W"),IF($D10="u60",I9*IF(OR(AND(I9&lt;100, $E9="W"), AND(I9&lt;400,$E9="M")),0.07,0.035),IF($D10="60-69",I9*0.025*IF(OR(AND(I9&lt;100, $E9="W"), AND(I9&lt;400,$E9="M")),1,0),IF($D10="70+",I9*0,I9*IF(OR(AND(I9&lt;100, $E9="W"), AND(I9&lt;400,$E9="M")),0.07,0.035)))),0)</f>
        <v>0</v>
      </c>
      <c r="J11" s="21">
        <f>IF(OR($E9="M",$E9="W"),IF($D10="u60",J9*IF(OR(AND(J9&lt;100, $E9="W"), AND(J9&lt;400,$E9="M")),0.07,0.035),IF($D10="60-69",J9*0.025*IF(OR(AND(J9&lt;100, $E9="W"), AND(J9&lt;400,$E9="M")),1,0),IF($D10="70+",J9*0,J9*IF(OR(AND(J9&lt;100, $E9="W"), AND(J9&lt;400,$E9="M")),0.07,0.035)))),0)</f>
        <v>0</v>
      </c>
      <c r="K11" s="21">
        <f t="shared" si="0"/>
        <v>0</v>
      </c>
      <c r="L11" s="21">
        <f>SUM(K10:K11)</f>
        <v>0</v>
      </c>
      <c r="M11" s="63"/>
      <c r="N11" s="70"/>
      <c r="O11" s="71"/>
    </row>
    <row r="12" spans="1:53" ht="14.4" thickTop="1" x14ac:dyDescent="0.25">
      <c r="A12" s="14"/>
      <c r="B12" s="15"/>
      <c r="C12" s="16"/>
      <c r="D12" s="16"/>
      <c r="E12" s="36" t="s">
        <v>21</v>
      </c>
      <c r="F12" s="37"/>
      <c r="G12" s="37"/>
      <c r="H12" s="37"/>
      <c r="I12" s="37"/>
      <c r="J12" s="37"/>
      <c r="K12" s="17">
        <f t="shared" si="0"/>
        <v>0</v>
      </c>
      <c r="L12" s="17">
        <f>IF(D13="70+",0,K12)</f>
        <v>0</v>
      </c>
      <c r="M12" s="61">
        <f>COUNTIF(F12:J12,"&gt;0")</f>
        <v>0</v>
      </c>
      <c r="N12" s="66"/>
      <c r="O12" s="67"/>
    </row>
    <row r="13" spans="1:53" ht="13.8" x14ac:dyDescent="0.25">
      <c r="A13" s="29"/>
      <c r="B13" s="30"/>
      <c r="C13" s="31"/>
      <c r="D13" s="31"/>
      <c r="E13" s="36"/>
      <c r="F13" s="17">
        <f>IF(OR($E12="M",$E12="W"),IF($D13="u60",F12*0.035*IF(OR(AND(F12&lt;100, $E12="W"), AND(F12&lt;400,$E12="M")),0,1),IF($D13="60-69",F12*0.025*IF(OR(AND(F12&lt;100, $E12="W"), AND(F12&lt;400,$E12="M")),0,1),IF($D13="70+",F12*0*IF(OR(AND(F12&lt;100, $E12="W"), AND(F12&lt;400,$E12="M")),0,1),F12*0.035*IF(OR(AND(F12&lt;100, $E12="W"), AND(F12&lt;400,$E12="M")),0,1)))),0)</f>
        <v>0</v>
      </c>
      <c r="G13" s="17">
        <f>IF(OR($E12="M",$E12="W"),IF($D13="u60",G12*0.035*IF(OR(AND(G12&lt;100, $E12="W"), AND(G12&lt;400,$E12="M")),0,1),IF($D13="60-69",G12*0.025*IF(OR(AND(G12&lt;100, $E12="W"), AND(G12&lt;400,$E12="M")),0,1),IF($D13="70+",G12*0*IF(OR(AND(G12&lt;100, $E12="W"), AND(G12&lt;400,$E12="M")),0,1),G12*0.035*IF(OR(AND(G12&lt;100, $E12="W"), AND(G12&lt;400,$E12="M")),0,1)))),0)</f>
        <v>0</v>
      </c>
      <c r="H13" s="17">
        <f>IF(OR($E12="M",$E12="W"),IF($D13="u60",H12*0.035*IF(OR(AND(H12&lt;100, $E12="W"), AND(H12&lt;400,$E12="M")),0,1),IF($D13="60-69",H12*0.025*IF(OR(AND(H12&lt;100, $E12="W"), AND(H12&lt;400,$E12="M")),0,1),IF($D13="70+",H12*0*IF(OR(AND(H12&lt;100, $E12="W"), AND(H12&lt;400,$E12="M")),0,1),H12*0.035*IF(OR(AND(H12&lt;100, $E12="W"), AND(H12&lt;400,$E12="M")),0,1)))),0)</f>
        <v>0</v>
      </c>
      <c r="I13" s="17">
        <f>IF(OR($E12="M",$E12="W"),IF($D13="u60",I12*0.035*IF(OR(AND(I12&lt;100, $E12="W"), AND(I12&lt;400,$E12="M")),0,1),IF($D13="60-69",I12*0.025*IF(OR(AND(I12&lt;100, $E12="W"), AND(I12&lt;400,$E12="M")),0,1),IF($D13="70+",I12*0*IF(OR(AND(I12&lt;100, $E12="W"), AND(I12&lt;400,$E12="M")),0,1),I12*0.035*IF(OR(AND(I12&lt;100, $E12="W"), AND(I12&lt;400,$E12="M")),0,1)))),0)</f>
        <v>0</v>
      </c>
      <c r="J13" s="17">
        <f>IF(OR($E12="M",$E12="W"),IF($D13="u60",J12*0.035*IF(OR(AND(J12&lt;100, $E12="W"), AND(J12&lt;400,$E12="M")),0,1),IF($D13="60-69",J12*0.025*IF(OR(AND(J12&lt;100, $E12="W"), AND(J12&lt;400,$E12="M")),0,1),IF($D13="70+",J12*0*IF(OR(AND(J12&lt;100, $E12="W"), AND(J12&lt;400,$E12="M")),0,1),J12*0.035*IF(OR(AND(J12&lt;100, $E12="W"), AND(J12&lt;400,$E12="M")),0,1)))),0)</f>
        <v>0</v>
      </c>
      <c r="K13" s="17">
        <f t="shared" si="0"/>
        <v>0</v>
      </c>
      <c r="L13" s="17"/>
      <c r="M13" s="62"/>
      <c r="N13" s="68"/>
      <c r="O13" s="69"/>
    </row>
    <row r="14" spans="1:53" ht="14.4" thickBot="1" x14ac:dyDescent="0.3">
      <c r="A14" s="18"/>
      <c r="B14" s="19"/>
      <c r="C14" s="20"/>
      <c r="D14" s="20"/>
      <c r="E14" s="36"/>
      <c r="F14" s="21">
        <f>IF(OR($E12="M",$E12="W"),IF($D13="u60",F12*IF(OR(AND(F12&lt;100, $E12="W"), AND(F12&lt;400,$E12="M")),0.07,0.035),IF($D13="60-69",F12*0.025*IF(OR(AND(F12&lt;100, $E12="W"), AND(F12&lt;400,$E12="M")),1,0),IF($D13="70+",F12*0,F12*IF(OR(AND(F12&lt;100, $E12="W"), AND(F12&lt;400,$E12="M")),0.07,0.035)))),0)</f>
        <v>0</v>
      </c>
      <c r="G14" s="21">
        <f>IF(OR($E12="M",$E12="W"),IF($D13="u60",G12*IF(OR(AND(G12&lt;100, $E12="W"), AND(G12&lt;400,$E12="M")),0.07,0.035),IF($D13="60-69",G12*0.025*IF(OR(AND(G12&lt;100, $E12="W"), AND(G12&lt;400,$E12="M")),1,0),IF($D13="70+",G12*0,G12*IF(OR(AND(G12&lt;100, $E12="W"), AND(G12&lt;400,$E12="M")),0.07,0.035)))),0)</f>
        <v>0</v>
      </c>
      <c r="H14" s="21">
        <f>IF(OR($E12="M",$E12="W"),IF($D13="u60",H12*IF(OR(AND(H12&lt;100, $E12="W"), AND(H12&lt;400,$E12="M")),0.07,0.035),IF($D13="60-69",H12*0.025*IF(OR(AND(H12&lt;100, $E12="W"), AND(H12&lt;400,$E12="M")),1,0),IF($D13="70+",H12*0,H12*IF(OR(AND(H12&lt;100, $E12="W"), AND(H12&lt;400,$E12="M")),0.07,0.035)))),0)</f>
        <v>0</v>
      </c>
      <c r="I14" s="21">
        <f>IF(OR($E12="M",$E12="W"),IF($D13="u60",I12*IF(OR(AND(I12&lt;100, $E12="W"), AND(I12&lt;400,$E12="M")),0.07,0.035),IF($D13="60-69",I12*0.025*IF(OR(AND(I12&lt;100, $E12="W"), AND(I12&lt;400,$E12="M")),1,0),IF($D13="70+",I12*0,I12*IF(OR(AND(I12&lt;100, $E12="W"), AND(I12&lt;400,$E12="M")),0.07,0.035)))),0)</f>
        <v>0</v>
      </c>
      <c r="J14" s="21">
        <f>IF(OR($E12="M",$E12="W"),IF($D13="u60",J12*IF(OR(AND(J12&lt;100, $E12="W"), AND(J12&lt;400,$E12="M")),0.07,0.035),IF($D13="60-69",J12*0.025*IF(OR(AND(J12&lt;100, $E12="W"), AND(J12&lt;400,$E12="M")),1,0),IF($D13="70+",J12*0,J12*IF(OR(AND(J12&lt;100, $E12="W"), AND(J12&lt;400,$E12="M")),0.07,0.035)))),0)</f>
        <v>0</v>
      </c>
      <c r="K14" s="21">
        <f t="shared" si="0"/>
        <v>0</v>
      </c>
      <c r="L14" s="21">
        <f>SUM(K13:K14)</f>
        <v>0</v>
      </c>
      <c r="M14" s="63"/>
      <c r="N14" s="70"/>
      <c r="O14" s="71"/>
    </row>
    <row r="15" spans="1:53" ht="14.4" thickTop="1" x14ac:dyDescent="0.25">
      <c r="A15" s="14"/>
      <c r="B15" s="15"/>
      <c r="C15" s="16"/>
      <c r="D15" s="16"/>
      <c r="E15" s="36" t="s">
        <v>21</v>
      </c>
      <c r="F15" s="37"/>
      <c r="G15" s="37"/>
      <c r="H15" s="37"/>
      <c r="I15" s="37"/>
      <c r="J15" s="37"/>
      <c r="K15" s="17">
        <f t="shared" si="0"/>
        <v>0</v>
      </c>
      <c r="L15" s="17">
        <f>IF(D16="70+",0,K15)</f>
        <v>0</v>
      </c>
      <c r="M15" s="61">
        <f>COUNTIF(F15:J15,"&gt;0")</f>
        <v>0</v>
      </c>
      <c r="N15" s="66"/>
      <c r="O15" s="67"/>
    </row>
    <row r="16" spans="1:53" ht="13.8" x14ac:dyDescent="0.25">
      <c r="A16" s="29"/>
      <c r="B16" s="30"/>
      <c r="C16" s="31"/>
      <c r="D16" s="31"/>
      <c r="E16" s="36"/>
      <c r="F16" s="17">
        <f>IF(OR($E15="M",$E15="W"),IF($D16="u60",F15*0.035*IF(OR(AND(F15&lt;100, $E15="W"), AND(F15&lt;400,$E15="M")),0,1),IF($D16="60-69",F15*0.025*IF(OR(AND(F15&lt;100, $E15="W"), AND(F15&lt;400,$E15="M")),0,1),IF($D16="70+",F15*0*IF(OR(AND(F15&lt;100, $E15="W"), AND(F15&lt;400,$E15="M")),0,1),F15*0.035*IF(OR(AND(F15&lt;100, $E15="W"), AND(F15&lt;400,$E15="M")),0,1)))),0)</f>
        <v>0</v>
      </c>
      <c r="G16" s="17">
        <f>IF(OR($E15="M",$E15="W"),IF($D16="u60",G15*0.035*IF(OR(AND(G15&lt;100, $E15="W"), AND(G15&lt;400,$E15="M")),0,1),IF($D16="60-69",G15*0.025*IF(OR(AND(G15&lt;100, $E15="W"), AND(G15&lt;400,$E15="M")),0,1),IF($D16="70+",G15*0*IF(OR(AND(G15&lt;100, $E15="W"), AND(G15&lt;400,$E15="M")),0,1),G15*0.035*IF(OR(AND(G15&lt;100, $E15="W"), AND(G15&lt;400,$E15="M")),0,1)))),0)</f>
        <v>0</v>
      </c>
      <c r="H16" s="17">
        <f>IF(OR($E15="M",$E15="W"),IF($D16="u60",H15*0.035*IF(OR(AND(H15&lt;100, $E15="W"), AND(H15&lt;400,$E15="M")),0,1),IF($D16="60-69",H15*0.025*IF(OR(AND(H15&lt;100, $E15="W"), AND(H15&lt;400,$E15="M")),0,1),IF($D16="70+",H15*0*IF(OR(AND(H15&lt;100, $E15="W"), AND(H15&lt;400,$E15="M")),0,1),H15*0.035*IF(OR(AND(H15&lt;100, $E15="W"), AND(H15&lt;400,$E15="M")),0,1)))),0)</f>
        <v>0</v>
      </c>
      <c r="I16" s="17">
        <f>IF(OR($E15="M",$E15="W"),IF($D16="u60",I15*0.035*IF(OR(AND(I15&lt;100, $E15="W"), AND(I15&lt;400,$E15="M")),0,1),IF($D16="60-69",I15*0.025*IF(OR(AND(I15&lt;100, $E15="W"), AND(I15&lt;400,$E15="M")),0,1),IF($D16="70+",I15*0*IF(OR(AND(I15&lt;100, $E15="W"), AND(I15&lt;400,$E15="M")),0,1),I15*0.035*IF(OR(AND(I15&lt;100, $E15="W"), AND(I15&lt;400,$E15="M")),0,1)))),0)</f>
        <v>0</v>
      </c>
      <c r="J16" s="17">
        <f>IF(OR($E15="M",$E15="W"),IF($D16="u60",J15*0.035*IF(OR(AND(J15&lt;100, $E15="W"), AND(J15&lt;400,$E15="M")),0,1),IF($D16="60-69",J15*0.025*IF(OR(AND(J15&lt;100, $E15="W"), AND(J15&lt;400,$E15="M")),0,1),IF($D16="70+",J15*0*IF(OR(AND(J15&lt;100, $E15="W"), AND(J15&lt;400,$E15="M")),0,1),J15*0.035*IF(OR(AND(J15&lt;100, $E15="W"), AND(J15&lt;400,$E15="M")),0,1)))),0)</f>
        <v>0</v>
      </c>
      <c r="K16" s="17">
        <f t="shared" si="0"/>
        <v>0</v>
      </c>
      <c r="L16" s="17"/>
      <c r="M16" s="62"/>
      <c r="N16" s="68"/>
      <c r="O16" s="69"/>
    </row>
    <row r="17" spans="1:15" ht="14.4" thickBot="1" x14ac:dyDescent="0.3">
      <c r="A17" s="18"/>
      <c r="B17" s="19"/>
      <c r="C17" s="20"/>
      <c r="D17" s="20"/>
      <c r="E17" s="36"/>
      <c r="F17" s="21">
        <f>IF(OR($E15="M",$E15="W"),IF($D16="u60",F15*IF(OR(AND(F15&lt;100, $E15="W"), AND(F15&lt;400,$E15="M")),0.07,0.035),IF($D16="60-69",F15*0.025*IF(OR(AND(F15&lt;100, $E15="W"), AND(F15&lt;400,$E15="M")),1,0),IF($D16="70+",F15*0,F15*IF(OR(AND(F15&lt;100, $E15="W"), AND(F15&lt;400,$E15="M")),0.07,0.035)))),0)</f>
        <v>0</v>
      </c>
      <c r="G17" s="21">
        <f>IF(OR($E15="M",$E15="W"),IF($D16="u60",G15*IF(OR(AND(G15&lt;100, $E15="W"), AND(G15&lt;400,$E15="M")),0.07,0.035),IF($D16="60-69",G15*0.025*IF(OR(AND(G15&lt;100, $E15="W"), AND(G15&lt;400,$E15="M")),1,0),IF($D16="70+",G15*0,G15*IF(OR(AND(G15&lt;100, $E15="W"), AND(G15&lt;400,$E15="M")),0.07,0.035)))),0)</f>
        <v>0</v>
      </c>
      <c r="H17" s="21">
        <f>IF(OR($E15="M",$E15="W"),IF($D16="u60",H15*IF(OR(AND(H15&lt;100, $E15="W"), AND(H15&lt;400,$E15="M")),0.07,0.035),IF($D16="60-69",H15*0.025*IF(OR(AND(H15&lt;100, $E15="W"), AND(H15&lt;400,$E15="M")),1,0),IF($D16="70+",H15*0,H15*IF(OR(AND(H15&lt;100, $E15="W"), AND(H15&lt;400,$E15="M")),0.07,0.035)))),0)</f>
        <v>0</v>
      </c>
      <c r="I17" s="21">
        <f>IF(OR($E15="M",$E15="W"),IF($D16="u60",I15*IF(OR(AND(I15&lt;100, $E15="W"), AND(I15&lt;400,$E15="M")),0.07,0.035),IF($D16="60-69",I15*0.025*IF(OR(AND(I15&lt;100, $E15="W"), AND(I15&lt;400,$E15="M")),1,0),IF($D16="70+",I15*0,I15*IF(OR(AND(I15&lt;100, $E15="W"), AND(I15&lt;400,$E15="M")),0.07,0.035)))),0)</f>
        <v>0</v>
      </c>
      <c r="J17" s="21">
        <f>IF(OR($E15="M",$E15="W"),IF($D16="u60",J15*IF(OR(AND(J15&lt;100, $E15="W"), AND(J15&lt;400,$E15="M")),0.07,0.035),IF($D16="60-69",J15*0.025*IF(OR(AND(J15&lt;100, $E15="W"), AND(J15&lt;400,$E15="M")),1,0),IF($D16="70+",J15*0,J15*IF(OR(AND(J15&lt;100, $E15="W"), AND(J15&lt;400,$E15="M")),0.07,0.035)))),0)</f>
        <v>0</v>
      </c>
      <c r="K17" s="21">
        <f t="shared" si="0"/>
        <v>0</v>
      </c>
      <c r="L17" s="21">
        <f>SUM(K16:K17)</f>
        <v>0</v>
      </c>
      <c r="M17" s="63"/>
      <c r="N17" s="70"/>
      <c r="O17" s="71"/>
    </row>
    <row r="18" spans="1:15" ht="14.4" thickTop="1" x14ac:dyDescent="0.25">
      <c r="A18" s="14"/>
      <c r="B18" s="15"/>
      <c r="C18" s="16"/>
      <c r="D18" s="16"/>
      <c r="E18" s="36" t="s">
        <v>21</v>
      </c>
      <c r="F18" s="37"/>
      <c r="G18" s="37"/>
      <c r="H18" s="37"/>
      <c r="I18" s="37"/>
      <c r="J18" s="37"/>
      <c r="K18" s="17">
        <f t="shared" si="0"/>
        <v>0</v>
      </c>
      <c r="L18" s="17">
        <f>IF(D19="70+",0,K18)</f>
        <v>0</v>
      </c>
      <c r="M18" s="61">
        <f>COUNTIF(F18:J18,"&gt;0")</f>
        <v>0</v>
      </c>
      <c r="N18" s="66"/>
      <c r="O18" s="67"/>
    </row>
    <row r="19" spans="1:15" ht="13.8" x14ac:dyDescent="0.25">
      <c r="A19" s="29"/>
      <c r="B19" s="30"/>
      <c r="C19" s="31"/>
      <c r="D19" s="31"/>
      <c r="E19" s="36"/>
      <c r="F19" s="17">
        <f>IF(OR($E18="M",$E18="W"),IF($D19="u60",F18*0.035*IF(OR(AND(F18&lt;100, $E18="W"), AND(F18&lt;400,$E18="M")),0,1),IF($D19="60-69",F18*0.025*IF(OR(AND(F18&lt;100, $E18="W"), AND(F18&lt;400,$E18="M")),0,1),IF($D19="70+",F18*0*IF(OR(AND(F18&lt;100, $E18="W"), AND(F18&lt;400,$E18="M")),0,1),F18*0.035*IF(OR(AND(F18&lt;100, $E18="W"), AND(F18&lt;400,$E18="M")),0,1)))),0)</f>
        <v>0</v>
      </c>
      <c r="G19" s="17">
        <f>IF(OR($E18="M",$E18="W"),IF($D19="u60",G18*0.035*IF(OR(AND(G18&lt;100, $E18="W"), AND(G18&lt;400,$E18="M")),0,1),IF($D19="60-69",G18*0.025*IF(OR(AND(G18&lt;100, $E18="W"), AND(G18&lt;400,$E18="M")),0,1),IF($D19="70+",G18*0*IF(OR(AND(G18&lt;100, $E18="W"), AND(G18&lt;400,$E18="M")),0,1),G18*0.035*IF(OR(AND(G18&lt;100, $E18="W"), AND(G18&lt;400,$E18="M")),0,1)))),0)</f>
        <v>0</v>
      </c>
      <c r="H19" s="17">
        <f>IF(OR($E18="M",$E18="W"),IF($D19="u60",H18*0.035*IF(OR(AND(H18&lt;100, $E18="W"), AND(H18&lt;400,$E18="M")),0,1),IF($D19="60-69",H18*0.025*IF(OR(AND(H18&lt;100, $E18="W"), AND(H18&lt;400,$E18="M")),0,1),IF($D19="70+",H18*0*IF(OR(AND(H18&lt;100, $E18="W"), AND(H18&lt;400,$E18="M")),0,1),H18*0.035*IF(OR(AND(H18&lt;100, $E18="W"), AND(H18&lt;400,$E18="M")),0,1)))),0)</f>
        <v>0</v>
      </c>
      <c r="I19" s="17">
        <f>IF(OR($E18="M",$E18="W"),IF($D19="u60",I18*0.035*IF(OR(AND(I18&lt;100, $E18="W"), AND(I18&lt;400,$E18="M")),0,1),IF($D19="60-69",I18*0.025*IF(OR(AND(I18&lt;100, $E18="W"), AND(I18&lt;400,$E18="M")),0,1),IF($D19="70+",I18*0*IF(OR(AND(I18&lt;100, $E18="W"), AND(I18&lt;400,$E18="M")),0,1),I18*0.035*IF(OR(AND(I18&lt;100, $E18="W"), AND(I18&lt;400,$E18="M")),0,1)))),0)</f>
        <v>0</v>
      </c>
      <c r="J19" s="17">
        <f>IF(OR($E18="M",$E18="W"),IF($D19="u60",J18*0.035*IF(OR(AND(J18&lt;100, $E18="W"), AND(J18&lt;400,$E18="M")),0,1),IF($D19="60-69",J18*0.025*IF(OR(AND(J18&lt;100, $E18="W"), AND(J18&lt;400,$E18="M")),0,1),IF($D19="70+",J18*0*IF(OR(AND(J18&lt;100, $E18="W"), AND(J18&lt;400,$E18="M")),0,1),J18*0.035*IF(OR(AND(J18&lt;100, $E18="W"), AND(J18&lt;400,$E18="M")),0,1)))),0)</f>
        <v>0</v>
      </c>
      <c r="K19" s="17">
        <f t="shared" si="0"/>
        <v>0</v>
      </c>
      <c r="L19" s="17"/>
      <c r="M19" s="62"/>
      <c r="N19" s="68"/>
      <c r="O19" s="69"/>
    </row>
    <row r="20" spans="1:15" ht="14.4" thickBot="1" x14ac:dyDescent="0.3">
      <c r="A20" s="18"/>
      <c r="B20" s="19"/>
      <c r="C20" s="20"/>
      <c r="D20" s="20"/>
      <c r="E20" s="36"/>
      <c r="F20" s="21">
        <f>IF(OR($E18="M",$E18="W"),IF($D19="u60",F18*IF(OR(AND(F18&lt;100, $E18="W"), AND(F18&lt;400,$E18="M")),0.07,0.035),IF($D19="60-69",F18*0.025*IF(OR(AND(F18&lt;100, $E18="W"), AND(F18&lt;400,$E18="M")),1,0),IF($D19="70+",F18*0,F18*IF(OR(AND(F18&lt;100, $E18="W"), AND(F18&lt;400,$E18="M")),0.07,0.035)))),0)</f>
        <v>0</v>
      </c>
      <c r="G20" s="21">
        <f>IF(OR($E18="M",$E18="W"),IF($D19="u60",G18*IF(OR(AND(G18&lt;100, $E18="W"), AND(G18&lt;400,$E18="M")),0.07,0.035),IF($D19="60-69",G18*0.025*IF(OR(AND(G18&lt;100, $E18="W"), AND(G18&lt;400,$E18="M")),1,0),IF($D19="70+",G18*0,G18*IF(OR(AND(G18&lt;100, $E18="W"), AND(G18&lt;400,$E18="M")),0.07,0.035)))),0)</f>
        <v>0</v>
      </c>
      <c r="H20" s="21">
        <f>IF(OR($E18="M",$E18="W"),IF($D19="u60",H18*IF(OR(AND(H18&lt;100, $E18="W"), AND(H18&lt;400,$E18="M")),0.07,0.035),IF($D19="60-69",H18*0.025*IF(OR(AND(H18&lt;100, $E18="W"), AND(H18&lt;400,$E18="M")),1,0),IF($D19="70+",H18*0,H18*IF(OR(AND(H18&lt;100, $E18="W"), AND(H18&lt;400,$E18="M")),0.07,0.035)))),0)</f>
        <v>0</v>
      </c>
      <c r="I20" s="21">
        <f>IF(OR($E18="M",$E18="W"),IF($D19="u60",I18*IF(OR(AND(I18&lt;100, $E18="W"), AND(I18&lt;400,$E18="M")),0.07,0.035),IF($D19="60-69",I18*0.025*IF(OR(AND(I18&lt;100, $E18="W"), AND(I18&lt;400,$E18="M")),1,0),IF($D19="70+",I18*0,I18*IF(OR(AND(I18&lt;100, $E18="W"), AND(I18&lt;400,$E18="M")),0.07,0.035)))),0)</f>
        <v>0</v>
      </c>
      <c r="J20" s="21">
        <f>IF(OR($E18="M",$E18="W"),IF($D19="u60",J18*IF(OR(AND(J18&lt;100, $E18="W"), AND(J18&lt;400,$E18="M")),0.07,0.035),IF($D19="60-69",J18*0.025*IF(OR(AND(J18&lt;100, $E18="W"), AND(J18&lt;400,$E18="M")),1,0),IF($D19="70+",J18*0,J18*IF(OR(AND(J18&lt;100, $E18="W"), AND(J18&lt;400,$E18="M")),0.07,0.035)))),0)</f>
        <v>0</v>
      </c>
      <c r="K20" s="21">
        <f t="shared" si="0"/>
        <v>0</v>
      </c>
      <c r="L20" s="21">
        <f>SUM(K19:K20)</f>
        <v>0</v>
      </c>
      <c r="M20" s="63"/>
      <c r="N20" s="70"/>
      <c r="O20" s="71"/>
    </row>
    <row r="21" spans="1:15" ht="14.4" thickTop="1" x14ac:dyDescent="0.25">
      <c r="A21" s="14"/>
      <c r="B21" s="15"/>
      <c r="C21" s="16"/>
      <c r="D21" s="16"/>
      <c r="E21" s="36" t="s">
        <v>21</v>
      </c>
      <c r="F21" s="37"/>
      <c r="G21" s="37"/>
      <c r="H21" s="37"/>
      <c r="I21" s="37"/>
      <c r="J21" s="37"/>
      <c r="K21" s="17">
        <f t="shared" si="0"/>
        <v>0</v>
      </c>
      <c r="L21" s="17">
        <f>IF(D22="70+",0,K21)</f>
        <v>0</v>
      </c>
      <c r="M21" s="61">
        <f>COUNTIF(F21:J21,"&gt;0")</f>
        <v>0</v>
      </c>
      <c r="N21" s="66"/>
      <c r="O21" s="67"/>
    </row>
    <row r="22" spans="1:15" ht="13.8" x14ac:dyDescent="0.25">
      <c r="A22" s="29"/>
      <c r="B22" s="30"/>
      <c r="C22" s="31"/>
      <c r="D22" s="31"/>
      <c r="E22" s="36"/>
      <c r="F22" s="17">
        <f>IF(OR($E21="M",$E21="W"),IF($D22="u60",F21*0.035*IF(OR(AND(F21&lt;100, $E21="W"), AND(F21&lt;400,$E21="M")),0,1),IF($D22="60-69",F21*0.025*IF(OR(AND(F21&lt;100, $E21="W"), AND(F21&lt;400,$E21="M")),0,1),IF($D22="70+",F21*0*IF(OR(AND(F21&lt;100, $E21="W"), AND(F21&lt;400,$E21="M")),0,1),F21*0.035*IF(OR(AND(F21&lt;100, $E21="W"), AND(F21&lt;400,$E21="M")),0,1)))),0)</f>
        <v>0</v>
      </c>
      <c r="G22" s="17">
        <f>IF(OR($E21="M",$E21="W"),IF($D22="u60",G21*0.035*IF(OR(AND(G21&lt;100, $E21="W"), AND(G21&lt;400,$E21="M")),0,1),IF($D22="60-69",G21*0.025*IF(OR(AND(G21&lt;100, $E21="W"), AND(G21&lt;400,$E21="M")),0,1),IF($D22="70+",G21*0*IF(OR(AND(G21&lt;100, $E21="W"), AND(G21&lt;400,$E21="M")),0,1),G21*0.035*IF(OR(AND(G21&lt;100, $E21="W"), AND(G21&lt;400,$E21="M")),0,1)))),0)</f>
        <v>0</v>
      </c>
      <c r="H22" s="17">
        <f>IF(OR($E21="M",$E21="W"),IF($D22="u60",H21*0.035*IF(OR(AND(H21&lt;100, $E21="W"), AND(H21&lt;400,$E21="M")),0,1),IF($D22="60-69",H21*0.025*IF(OR(AND(H21&lt;100, $E21="W"), AND(H21&lt;400,$E21="M")),0,1),IF($D22="70+",H21*0*IF(OR(AND(H21&lt;100, $E21="W"), AND(H21&lt;400,$E21="M")),0,1),H21*0.035*IF(OR(AND(H21&lt;100, $E21="W"), AND(H21&lt;400,$E21="M")),0,1)))),0)</f>
        <v>0</v>
      </c>
      <c r="I22" s="17">
        <f>IF(OR($E21="M",$E21="W"),IF($D22="u60",I21*0.035*IF(OR(AND(I21&lt;100, $E21="W"), AND(I21&lt;400,$E21="M")),0,1),IF($D22="60-69",I21*0.025*IF(OR(AND(I21&lt;100, $E21="W"), AND(I21&lt;400,$E21="M")),0,1),IF($D22="70+",I21*0*IF(OR(AND(I21&lt;100, $E21="W"), AND(I21&lt;400,$E21="M")),0,1),I21*0.035*IF(OR(AND(I21&lt;100, $E21="W"), AND(I21&lt;400,$E21="M")),0,1)))),0)</f>
        <v>0</v>
      </c>
      <c r="J22" s="17">
        <f>IF(OR($E21="M",$E21="W"),IF($D22="u60",J21*0.035*IF(OR(AND(J21&lt;100, $E21="W"), AND(J21&lt;400,$E21="M")),0,1),IF($D22="60-69",J21*0.025*IF(OR(AND(J21&lt;100, $E21="W"), AND(J21&lt;400,$E21="M")),0,1),IF($D22="70+",J21*0*IF(OR(AND(J21&lt;100, $E21="W"), AND(J21&lt;400,$E21="M")),0,1),J21*0.035*IF(OR(AND(J21&lt;100, $E21="W"), AND(J21&lt;400,$E21="M")),0,1)))),0)</f>
        <v>0</v>
      </c>
      <c r="K22" s="17">
        <f t="shared" si="0"/>
        <v>0</v>
      </c>
      <c r="L22" s="17"/>
      <c r="M22" s="62"/>
      <c r="N22" s="68"/>
      <c r="O22" s="69"/>
    </row>
    <row r="23" spans="1:15" ht="14.4" thickBot="1" x14ac:dyDescent="0.3">
      <c r="A23" s="18"/>
      <c r="B23" s="19"/>
      <c r="C23" s="20"/>
      <c r="D23" s="20"/>
      <c r="E23" s="36"/>
      <c r="F23" s="21">
        <f>IF(OR($E21="M",$E21="W"),IF($D22="u60",F21*IF(OR(AND(F21&lt;100, $E21="W"), AND(F21&lt;400,$E21="M")),0.07,0.035),IF($D22="60-69",F21*0.025*IF(OR(AND(F21&lt;100, $E21="W"), AND(F21&lt;400,$E21="M")),1,0),IF($D22="70+",F21*0,F21*IF(OR(AND(F21&lt;100, $E21="W"), AND(F21&lt;400,$E21="M")),0.07,0.035)))),0)</f>
        <v>0</v>
      </c>
      <c r="G23" s="21">
        <f>IF(OR($E21="M",$E21="W"),IF($D22="u60",G21*IF(OR(AND(G21&lt;100, $E21="W"), AND(G21&lt;400,$E21="M")),0.07,0.035),IF($D22="60-69",G21*0.025*IF(OR(AND(G21&lt;100, $E21="W"), AND(G21&lt;400,$E21="M")),1,0),IF($D22="70+",G21*0,G21*IF(OR(AND(G21&lt;100, $E21="W"), AND(G21&lt;400,$E21="M")),0.07,0.035)))),0)</f>
        <v>0</v>
      </c>
      <c r="H23" s="21">
        <f>IF(OR($E21="M",$E21="W"),IF($D22="u60",H21*IF(OR(AND(H21&lt;100, $E21="W"), AND(H21&lt;400,$E21="M")),0.07,0.035),IF($D22="60-69",H21*0.025*IF(OR(AND(H21&lt;100, $E21="W"), AND(H21&lt;400,$E21="M")),1,0),IF($D22="70+",H21*0,H21*IF(OR(AND(H21&lt;100, $E21="W"), AND(H21&lt;400,$E21="M")),0.07,0.035)))),0)</f>
        <v>0</v>
      </c>
      <c r="I23" s="21">
        <f>IF(OR($E21="M",$E21="W"),IF($D22="u60",I21*IF(OR(AND(I21&lt;100, $E21="W"), AND(I21&lt;400,$E21="M")),0.07,0.035),IF($D22="60-69",I21*0.025*IF(OR(AND(I21&lt;100, $E21="W"), AND(I21&lt;400,$E21="M")),1,0),IF($D22="70+",I21*0,I21*IF(OR(AND(I21&lt;100, $E21="W"), AND(I21&lt;400,$E21="M")),0.07,0.035)))),0)</f>
        <v>0</v>
      </c>
      <c r="J23" s="21">
        <f>IF(OR($E21="M",$E21="W"),IF($D22="u60",J21*IF(OR(AND(J21&lt;100, $E21="W"), AND(J21&lt;400,$E21="M")),0.07,0.035),IF($D22="60-69",J21*0.025*IF(OR(AND(J21&lt;100, $E21="W"), AND(J21&lt;400,$E21="M")),1,0),IF($D22="70+",J21*0,J21*IF(OR(AND(J21&lt;100, $E21="W"), AND(J21&lt;400,$E21="M")),0.07,0.035)))),0)</f>
        <v>0</v>
      </c>
      <c r="K23" s="21">
        <f t="shared" si="0"/>
        <v>0</v>
      </c>
      <c r="L23" s="21">
        <f>SUM(K22:K23)</f>
        <v>0</v>
      </c>
      <c r="M23" s="63"/>
      <c r="N23" s="70"/>
      <c r="O23" s="71"/>
    </row>
    <row r="24" spans="1:15" ht="14.4" thickTop="1" x14ac:dyDescent="0.25">
      <c r="A24" s="14"/>
      <c r="B24" s="15"/>
      <c r="C24" s="16"/>
      <c r="D24" s="16"/>
      <c r="E24" s="36" t="s">
        <v>21</v>
      </c>
      <c r="F24" s="37"/>
      <c r="G24" s="37"/>
      <c r="H24" s="37"/>
      <c r="I24" s="37"/>
      <c r="J24" s="37"/>
      <c r="K24" s="17">
        <f t="shared" si="0"/>
        <v>0</v>
      </c>
      <c r="L24" s="17">
        <f>IF(D25="70+",0,K24)</f>
        <v>0</v>
      </c>
      <c r="M24" s="61">
        <f>COUNTIF(F24:J24,"&gt;0")</f>
        <v>0</v>
      </c>
      <c r="N24" s="66"/>
      <c r="O24" s="67"/>
    </row>
    <row r="25" spans="1:15" ht="13.8" x14ac:dyDescent="0.25">
      <c r="A25" s="29"/>
      <c r="B25" s="30"/>
      <c r="C25" s="31"/>
      <c r="D25" s="31"/>
      <c r="E25" s="36"/>
      <c r="F25" s="17">
        <f>IF(OR($E24="M",$E24="W"),IF($D25="u60",F24*0.035*IF(OR(AND(F24&lt;100, $E24="W"), AND(F24&lt;400,$E24="M")),0,1),IF($D25="60-69",F24*0.025*IF(OR(AND(F24&lt;100, $E24="W"), AND(F24&lt;400,$E24="M")),0,1),IF($D25="70+",F24*0*IF(OR(AND(F24&lt;100, $E24="W"), AND(F24&lt;400,$E24="M")),0,1),F24*0.035*IF(OR(AND(F24&lt;100, $E24="W"), AND(F24&lt;400,$E24="M")),0,1)))),0)</f>
        <v>0</v>
      </c>
      <c r="G25" s="17">
        <f>IF(OR($E24="M",$E24="W"),IF($D25="u60",G24*0.035*IF(OR(AND(G24&lt;100, $E24="W"), AND(G24&lt;400,$E24="M")),0,1),IF($D25="60-69",G24*0.025*IF(OR(AND(G24&lt;100, $E24="W"), AND(G24&lt;400,$E24="M")),0,1),IF($D25="70+",G24*0*IF(OR(AND(G24&lt;100, $E24="W"), AND(G24&lt;400,$E24="M")),0,1),G24*0.035*IF(OR(AND(G24&lt;100, $E24="W"), AND(G24&lt;400,$E24="M")),0,1)))),0)</f>
        <v>0</v>
      </c>
      <c r="H25" s="17">
        <f>IF(OR($E24="M",$E24="W"),IF($D25="u60",H24*0.035*IF(OR(AND(H24&lt;100, $E24="W"), AND(H24&lt;400,$E24="M")),0,1),IF($D25="60-69",H24*0.025*IF(OR(AND(H24&lt;100, $E24="W"), AND(H24&lt;400,$E24="M")),0,1),IF($D25="70+",H24*0*IF(OR(AND(H24&lt;100, $E24="W"), AND(H24&lt;400,$E24="M")),0,1),H24*0.035*IF(OR(AND(H24&lt;100, $E24="W"), AND(H24&lt;400,$E24="M")),0,1)))),0)</f>
        <v>0</v>
      </c>
      <c r="I25" s="17">
        <f>IF(OR($E24="M",$E24="W"),IF($D25="u60",I24*0.035*IF(OR(AND(I24&lt;100, $E24="W"), AND(I24&lt;400,$E24="M")),0,1),IF($D25="60-69",I24*0.025*IF(OR(AND(I24&lt;100, $E24="W"), AND(I24&lt;400,$E24="M")),0,1),IF($D25="70+",I24*0*IF(OR(AND(I24&lt;100, $E24="W"), AND(I24&lt;400,$E24="M")),0,1),I24*0.035*IF(OR(AND(I24&lt;100, $E24="W"), AND(I24&lt;400,$E24="M")),0,1)))),0)</f>
        <v>0</v>
      </c>
      <c r="J25" s="17">
        <f>IF(OR($E24="M",$E24="W"),IF($D25="u60",J24*0.035*IF(OR(AND(J24&lt;100, $E24="W"), AND(J24&lt;400,$E24="M")),0,1),IF($D25="60-69",J24*0.025*IF(OR(AND(J24&lt;100, $E24="W"), AND(J24&lt;400,$E24="M")),0,1),IF($D25="70+",J24*0*IF(OR(AND(J24&lt;100, $E24="W"), AND(J24&lt;400,$E24="M")),0,1),J24*0.035*IF(OR(AND(J24&lt;100, $E24="W"), AND(J24&lt;400,$E24="M")),0,1)))),0)</f>
        <v>0</v>
      </c>
      <c r="K25" s="17">
        <f t="shared" si="0"/>
        <v>0</v>
      </c>
      <c r="L25" s="17"/>
      <c r="M25" s="62"/>
      <c r="N25" s="68"/>
      <c r="O25" s="69"/>
    </row>
    <row r="26" spans="1:15" ht="14.4" thickBot="1" x14ac:dyDescent="0.3">
      <c r="A26" s="18"/>
      <c r="B26" s="19"/>
      <c r="C26" s="20"/>
      <c r="D26" s="20"/>
      <c r="E26" s="36"/>
      <c r="F26" s="21">
        <f>IF(OR($E24="M",$E24="W"),IF($D25="u60",F24*IF(OR(AND(F24&lt;100, $E24="W"), AND(F24&lt;400,$E24="M")),0.07,0.035),IF($D25="60-69",F24*0.025*IF(OR(AND(F24&lt;100, $E24="W"), AND(F24&lt;400,$E24="M")),1,0),IF($D25="70+",F24*0,F24*IF(OR(AND(F24&lt;100, $E24="W"), AND(F24&lt;400,$E24="M")),0.07,0.035)))),0)</f>
        <v>0</v>
      </c>
      <c r="G26" s="21">
        <f>IF(OR($E24="M",$E24="W"),IF($D25="u60",G24*IF(OR(AND(G24&lt;100, $E24="W"), AND(G24&lt;400,$E24="M")),0.07,0.035),IF($D25="60-69",G24*0.025*IF(OR(AND(G24&lt;100, $E24="W"), AND(G24&lt;400,$E24="M")),1,0),IF($D25="70+",G24*0,G24*IF(OR(AND(G24&lt;100, $E24="W"), AND(G24&lt;400,$E24="M")),0.07,0.035)))),0)</f>
        <v>0</v>
      </c>
      <c r="H26" s="21">
        <f>IF(OR($E24="M",$E24="W"),IF($D25="u60",H24*IF(OR(AND(H24&lt;100, $E24="W"), AND(H24&lt;400,$E24="M")),0.07,0.035),IF($D25="60-69",H24*0.025*IF(OR(AND(H24&lt;100, $E24="W"), AND(H24&lt;400,$E24="M")),1,0),IF($D25="70+",H24*0,H24*IF(OR(AND(H24&lt;100, $E24="W"), AND(H24&lt;400,$E24="M")),0.07,0.035)))),0)</f>
        <v>0</v>
      </c>
      <c r="I26" s="21">
        <f>IF(OR($E24="M",$E24="W"),IF($D25="u60",I24*IF(OR(AND(I24&lt;100, $E24="W"), AND(I24&lt;400,$E24="M")),0.07,0.035),IF($D25="60-69",I24*0.025*IF(OR(AND(I24&lt;100, $E24="W"), AND(I24&lt;400,$E24="M")),1,0),IF($D25="70+",I24*0,I24*IF(OR(AND(I24&lt;100, $E24="W"), AND(I24&lt;400,$E24="M")),0.07,0.035)))),0)</f>
        <v>0</v>
      </c>
      <c r="J26" s="21">
        <f>IF(OR($E24="M",$E24="W"),IF($D25="u60",J24*IF(OR(AND(J24&lt;100, $E24="W"), AND(J24&lt;400,$E24="M")),0.07,0.035),IF($D25="60-69",J24*0.025*IF(OR(AND(J24&lt;100, $E24="W"), AND(J24&lt;400,$E24="M")),1,0),IF($D25="70+",J24*0,J24*IF(OR(AND(J24&lt;100, $E24="W"), AND(J24&lt;400,$E24="M")),0.07,0.035)))),0)</f>
        <v>0</v>
      </c>
      <c r="K26" s="21">
        <f t="shared" si="0"/>
        <v>0</v>
      </c>
      <c r="L26" s="21">
        <f>SUM(K25:K26)</f>
        <v>0</v>
      </c>
      <c r="M26" s="63"/>
      <c r="N26" s="70"/>
      <c r="O26" s="71"/>
    </row>
    <row r="27" spans="1:15" ht="14.4" thickTop="1" x14ac:dyDescent="0.25">
      <c r="A27" s="14"/>
      <c r="B27" s="15"/>
      <c r="C27" s="16"/>
      <c r="D27" s="16"/>
      <c r="E27" s="36" t="s">
        <v>21</v>
      </c>
      <c r="F27" s="37"/>
      <c r="G27" s="37"/>
      <c r="H27" s="37"/>
      <c r="I27" s="37"/>
      <c r="J27" s="37"/>
      <c r="K27" s="17">
        <f t="shared" si="0"/>
        <v>0</v>
      </c>
      <c r="L27" s="17">
        <f>IF(D28="70+",0,K27)</f>
        <v>0</v>
      </c>
      <c r="M27" s="61">
        <f>COUNTIF(F27:J27,"&gt;0")</f>
        <v>0</v>
      </c>
      <c r="N27" s="66"/>
      <c r="O27" s="67"/>
    </row>
    <row r="28" spans="1:15" ht="13.8" x14ac:dyDescent="0.25">
      <c r="A28" s="29"/>
      <c r="B28" s="30"/>
      <c r="C28" s="31"/>
      <c r="D28" s="31"/>
      <c r="E28" s="36"/>
      <c r="F28" s="17">
        <f>IF(OR($E27="M",$E27="W"),IF($D28="u60",F27*0.035*IF(OR(AND(F27&lt;100, $E27="W"), AND(F27&lt;400,$E27="M")),0,1),IF($D28="60-69",F27*0.025*IF(OR(AND(F27&lt;100, $E27="W"), AND(F27&lt;400,$E27="M")),0,1),IF($D28="70+",F27*0*IF(OR(AND(F27&lt;100, $E27="W"), AND(F27&lt;400,$E27="M")),0,1),F27*0.035*IF(OR(AND(F27&lt;100, $E27="W"), AND(F27&lt;400,$E27="M")),0,1)))),0)</f>
        <v>0</v>
      </c>
      <c r="G28" s="17">
        <f>IF(OR($E27="M",$E27="W"),IF($D28="u60",G27*0.035*IF(OR(AND(G27&lt;100, $E27="W"), AND(G27&lt;400,$E27="M")),0,1),IF($D28="60-69",G27*0.025*IF(OR(AND(G27&lt;100, $E27="W"), AND(G27&lt;400,$E27="M")),0,1),IF($D28="70+",G27*0*IF(OR(AND(G27&lt;100, $E27="W"), AND(G27&lt;400,$E27="M")),0,1),G27*0.035*IF(OR(AND(G27&lt;100, $E27="W"), AND(G27&lt;400,$E27="M")),0,1)))),0)</f>
        <v>0</v>
      </c>
      <c r="H28" s="17">
        <f>IF(OR($E27="M",$E27="W"),IF($D28="u60",H27*0.035*IF(OR(AND(H27&lt;100, $E27="W"), AND(H27&lt;400,$E27="M")),0,1),IF($D28="60-69",H27*0.025*IF(OR(AND(H27&lt;100, $E27="W"), AND(H27&lt;400,$E27="M")),0,1),IF($D28="70+",H27*0*IF(OR(AND(H27&lt;100, $E27="W"), AND(H27&lt;400,$E27="M")),0,1),H27*0.035*IF(OR(AND(H27&lt;100, $E27="W"), AND(H27&lt;400,$E27="M")),0,1)))),0)</f>
        <v>0</v>
      </c>
      <c r="I28" s="17">
        <f>IF(OR($E27="M",$E27="W"),IF($D28="u60",I27*0.035*IF(OR(AND(I27&lt;100, $E27="W"), AND(I27&lt;400,$E27="M")),0,1),IF($D28="60-69",I27*0.025*IF(OR(AND(I27&lt;100, $E27="W"), AND(I27&lt;400,$E27="M")),0,1),IF($D28="70+",I27*0*IF(OR(AND(I27&lt;100, $E27="W"), AND(I27&lt;400,$E27="M")),0,1),I27*0.035*IF(OR(AND(I27&lt;100, $E27="W"), AND(I27&lt;400,$E27="M")),0,1)))),0)</f>
        <v>0</v>
      </c>
      <c r="J28" s="17">
        <f>IF(OR($E27="M",$E27="W"),IF($D28="u60",J27*0.035*IF(OR(AND(J27&lt;100, $E27="W"), AND(J27&lt;400,$E27="M")),0,1),IF($D28="60-69",J27*0.025*IF(OR(AND(J27&lt;100, $E27="W"), AND(J27&lt;400,$E27="M")),0,1),IF($D28="70+",J27*0*IF(OR(AND(J27&lt;100, $E27="W"), AND(J27&lt;400,$E27="M")),0,1),J27*0.035*IF(OR(AND(J27&lt;100, $E27="W"), AND(J27&lt;400,$E27="M")),0,1)))),0)</f>
        <v>0</v>
      </c>
      <c r="K28" s="17">
        <f t="shared" si="0"/>
        <v>0</v>
      </c>
      <c r="L28" s="17"/>
      <c r="M28" s="62"/>
      <c r="N28" s="68"/>
      <c r="O28" s="69"/>
    </row>
    <row r="29" spans="1:15" ht="14.4" thickBot="1" x14ac:dyDescent="0.3">
      <c r="A29" s="18"/>
      <c r="B29" s="19"/>
      <c r="C29" s="20"/>
      <c r="D29" s="20"/>
      <c r="E29" s="36"/>
      <c r="F29" s="21">
        <f>IF(OR($E27="M",$E27="W"),IF($D28="u60",F27*IF(OR(AND(F27&lt;100, $E27="W"), AND(F27&lt;400,$E27="M")),0.07,0.035),IF($D28="60-69",F27*0.025*IF(OR(AND(F27&lt;100, $E27="W"), AND(F27&lt;400,$E27="M")),1,0),IF($D28="70+",F27*0,F27*IF(OR(AND(F27&lt;100, $E27="W"), AND(F27&lt;400,$E27="M")),0.07,0.035)))),0)</f>
        <v>0</v>
      </c>
      <c r="G29" s="21">
        <f>IF(OR($E27="M",$E27="W"),IF($D28="u60",G27*IF(OR(AND(G27&lt;100, $E27="W"), AND(G27&lt;400,$E27="M")),0.07,0.035),IF($D28="60-69",G27*0.025*IF(OR(AND(G27&lt;100, $E27="W"), AND(G27&lt;400,$E27="M")),1,0),IF($D28="70+",G27*0,G27*IF(OR(AND(G27&lt;100, $E27="W"), AND(G27&lt;400,$E27="M")),0.07,0.035)))),0)</f>
        <v>0</v>
      </c>
      <c r="H29" s="21">
        <f>IF(OR($E27="M",$E27="W"),IF($D28="u60",H27*IF(OR(AND(H27&lt;100, $E27="W"), AND(H27&lt;400,$E27="M")),0.07,0.035),IF($D28="60-69",H27*0.025*IF(OR(AND(H27&lt;100, $E27="W"), AND(H27&lt;400,$E27="M")),1,0),IF($D28="70+",H27*0,H27*IF(OR(AND(H27&lt;100, $E27="W"), AND(H27&lt;400,$E27="M")),0.07,0.035)))),0)</f>
        <v>0</v>
      </c>
      <c r="I29" s="21">
        <f>IF(OR($E27="M",$E27="W"),IF($D28="u60",I27*IF(OR(AND(I27&lt;100, $E27="W"), AND(I27&lt;400,$E27="M")),0.07,0.035),IF($D28="60-69",I27*0.025*IF(OR(AND(I27&lt;100, $E27="W"), AND(I27&lt;400,$E27="M")),1,0),IF($D28="70+",I27*0,I27*IF(OR(AND(I27&lt;100, $E27="W"), AND(I27&lt;400,$E27="M")),0.07,0.035)))),0)</f>
        <v>0</v>
      </c>
      <c r="J29" s="21">
        <f>IF(OR($E27="M",$E27="W"),IF($D28="u60",J27*IF(OR(AND(J27&lt;100, $E27="W"), AND(J27&lt;400,$E27="M")),0.07,0.035),IF($D28="60-69",J27*0.025*IF(OR(AND(J27&lt;100, $E27="W"), AND(J27&lt;400,$E27="M")),1,0),IF($D28="70+",J27*0,J27*IF(OR(AND(J27&lt;100, $E27="W"), AND(J27&lt;400,$E27="M")),0.07,0.035)))),0)</f>
        <v>0</v>
      </c>
      <c r="K29" s="21">
        <f t="shared" si="0"/>
        <v>0</v>
      </c>
      <c r="L29" s="21">
        <f>SUM(K28:K29)</f>
        <v>0</v>
      </c>
      <c r="M29" s="63"/>
      <c r="N29" s="70"/>
      <c r="O29" s="71"/>
    </row>
    <row r="30" spans="1:15" ht="14.4" thickTop="1" x14ac:dyDescent="0.25">
      <c r="A30" s="14"/>
      <c r="B30" s="15"/>
      <c r="C30" s="16"/>
      <c r="D30" s="16"/>
      <c r="E30" s="36" t="s">
        <v>21</v>
      </c>
      <c r="F30" s="37"/>
      <c r="G30" s="37"/>
      <c r="H30" s="37"/>
      <c r="I30" s="37"/>
      <c r="J30" s="37"/>
      <c r="K30" s="17">
        <f t="shared" si="0"/>
        <v>0</v>
      </c>
      <c r="L30" s="17">
        <f>IF(D31="70+",0,K30)</f>
        <v>0</v>
      </c>
      <c r="M30" s="61">
        <f>COUNTIF(F30:J30,"&gt;0")</f>
        <v>0</v>
      </c>
      <c r="N30" s="66"/>
      <c r="O30" s="67"/>
    </row>
    <row r="31" spans="1:15" ht="13.8" x14ac:dyDescent="0.25">
      <c r="A31" s="29"/>
      <c r="B31" s="30"/>
      <c r="C31" s="31"/>
      <c r="D31" s="31"/>
      <c r="E31" s="36"/>
      <c r="F31" s="17">
        <f>IF(OR($E30="M",$E30="W"),IF($D31="u60",F30*0.035*IF(OR(AND(F30&lt;100, $E30="W"), AND(F30&lt;400,$E30="M")),0,1),IF($D31="60-69",F30*0.025*IF(OR(AND(F30&lt;100, $E30="W"), AND(F30&lt;400,$E30="M")),0,1),IF($D31="70+",F30*0*IF(OR(AND(F30&lt;100, $E30="W"), AND(F30&lt;400,$E30="M")),0,1),F30*0.035*IF(OR(AND(F30&lt;100, $E30="W"), AND(F30&lt;400,$E30="M")),0,1)))),0)</f>
        <v>0</v>
      </c>
      <c r="G31" s="17">
        <f>IF(OR($E30="M",$E30="W"),IF($D31="u60",G30*0.035*IF(OR(AND(G30&lt;100, $E30="W"), AND(G30&lt;400,$E30="M")),0,1),IF($D31="60-69",G30*0.025*IF(OR(AND(G30&lt;100, $E30="W"), AND(G30&lt;400,$E30="M")),0,1),IF($D31="70+",G30*0*IF(OR(AND(G30&lt;100, $E30="W"), AND(G30&lt;400,$E30="M")),0,1),G30*0.035*IF(OR(AND(G30&lt;100, $E30="W"), AND(G30&lt;400,$E30="M")),0,1)))),0)</f>
        <v>0</v>
      </c>
      <c r="H31" s="17">
        <f>IF(OR($E30="M",$E30="W"),IF($D31="u60",H30*0.035*IF(OR(AND(H30&lt;100, $E30="W"), AND(H30&lt;400,$E30="M")),0,1),IF($D31="60-69",H30*0.025*IF(OR(AND(H30&lt;100, $E30="W"), AND(H30&lt;400,$E30="M")),0,1),IF($D31="70+",H30*0*IF(OR(AND(H30&lt;100, $E30="W"), AND(H30&lt;400,$E30="M")),0,1),H30*0.035*IF(OR(AND(H30&lt;100, $E30="W"), AND(H30&lt;400,$E30="M")),0,1)))),0)</f>
        <v>0</v>
      </c>
      <c r="I31" s="17">
        <f>IF(OR($E30="M",$E30="W"),IF($D31="u60",I30*0.035*IF(OR(AND(I30&lt;100, $E30="W"), AND(I30&lt;400,$E30="M")),0,1),IF($D31="60-69",I30*0.025*IF(OR(AND(I30&lt;100, $E30="W"), AND(I30&lt;400,$E30="M")),0,1),IF($D31="70+",I30*0*IF(OR(AND(I30&lt;100, $E30="W"), AND(I30&lt;400,$E30="M")),0,1),I30*0.035*IF(OR(AND(I30&lt;100, $E30="W"), AND(I30&lt;400,$E30="M")),0,1)))),0)</f>
        <v>0</v>
      </c>
      <c r="J31" s="17">
        <f>IF(OR($E30="M",$E30="W"),IF($D31="u60",J30*0.035*IF(OR(AND(J30&lt;100, $E30="W"), AND(J30&lt;400,$E30="M")),0,1),IF($D31="60-69",J30*0.025*IF(OR(AND(J30&lt;100, $E30="W"), AND(J30&lt;400,$E30="M")),0,1),IF($D31="70+",J30*0*IF(OR(AND(J30&lt;100, $E30="W"), AND(J30&lt;400,$E30="M")),0,1),J30*0.035*IF(OR(AND(J30&lt;100, $E30="W"), AND(J30&lt;400,$E30="M")),0,1)))),0)</f>
        <v>0</v>
      </c>
      <c r="K31" s="17">
        <f t="shared" si="0"/>
        <v>0</v>
      </c>
      <c r="L31" s="17"/>
      <c r="M31" s="62"/>
      <c r="N31" s="68"/>
      <c r="O31" s="69"/>
    </row>
    <row r="32" spans="1:15" ht="14.4" thickBot="1" x14ac:dyDescent="0.3">
      <c r="A32" s="18"/>
      <c r="B32" s="19"/>
      <c r="C32" s="20"/>
      <c r="D32" s="20"/>
      <c r="E32" s="36"/>
      <c r="F32" s="21">
        <f>IF(OR($E30="M",$E30="W"),IF($D31="u60",F30*IF(OR(AND(F30&lt;100, $E30="W"), AND(F30&lt;400,$E30="M")),0.07,0.035),IF($D31="60-69",F30*0.025*IF(OR(AND(F30&lt;100, $E30="W"), AND(F30&lt;400,$E30="M")),1,0),IF($D31="70+",F30*0,F30*IF(OR(AND(F30&lt;100, $E30="W"), AND(F30&lt;400,$E30="M")),0.07,0.035)))),0)</f>
        <v>0</v>
      </c>
      <c r="G32" s="21">
        <f>IF(OR($E30="M",$E30="W"),IF($D31="u60",G30*IF(OR(AND(G30&lt;100, $E30="W"), AND(G30&lt;400,$E30="M")),0.07,0.035),IF($D31="60-69",G30*0.025*IF(OR(AND(G30&lt;100, $E30="W"), AND(G30&lt;400,$E30="M")),1,0),IF($D31="70+",G30*0,G30*IF(OR(AND(G30&lt;100, $E30="W"), AND(G30&lt;400,$E30="M")),0.07,0.035)))),0)</f>
        <v>0</v>
      </c>
      <c r="H32" s="21">
        <f>IF(OR($E30="M",$E30="W"),IF($D31="u60",H30*IF(OR(AND(H30&lt;100, $E30="W"), AND(H30&lt;400,$E30="M")),0.07,0.035),IF($D31="60-69",H30*0.025*IF(OR(AND(H30&lt;100, $E30="W"), AND(H30&lt;400,$E30="M")),1,0),IF($D31="70+",H30*0,H30*IF(OR(AND(H30&lt;100, $E30="W"), AND(H30&lt;400,$E30="M")),0.07,0.035)))),0)</f>
        <v>0</v>
      </c>
      <c r="I32" s="21">
        <f>IF(OR($E30="M",$E30="W"),IF($D31="u60",I30*IF(OR(AND(I30&lt;100, $E30="W"), AND(I30&lt;400,$E30="M")),0.07,0.035),IF($D31="60-69",I30*0.025*IF(OR(AND(I30&lt;100, $E30="W"), AND(I30&lt;400,$E30="M")),1,0),IF($D31="70+",I30*0,I30*IF(OR(AND(I30&lt;100, $E30="W"), AND(I30&lt;400,$E30="M")),0.07,0.035)))),0)</f>
        <v>0</v>
      </c>
      <c r="J32" s="21">
        <f>IF(OR($E30="M",$E30="W"),IF($D31="u60",J30*IF(OR(AND(J30&lt;100, $E30="W"), AND(J30&lt;400,$E30="M")),0.07,0.035),IF($D31="60-69",J30*0.025*IF(OR(AND(J30&lt;100, $E30="W"), AND(J30&lt;400,$E30="M")),1,0),IF($D31="70+",J30*0,J30*IF(OR(AND(J30&lt;100, $E30="W"), AND(J30&lt;400,$E30="M")),0.07,0.035)))),0)</f>
        <v>0</v>
      </c>
      <c r="K32" s="21">
        <f t="shared" si="0"/>
        <v>0</v>
      </c>
      <c r="L32" s="21">
        <f>SUM(K31:K32)</f>
        <v>0</v>
      </c>
      <c r="M32" s="63"/>
      <c r="N32" s="70"/>
      <c r="O32" s="71"/>
    </row>
    <row r="33" spans="1:15" ht="14.4" thickTop="1" x14ac:dyDescent="0.25">
      <c r="A33" s="22"/>
      <c r="B33" s="22"/>
      <c r="C33" s="22"/>
      <c r="D33" s="22"/>
      <c r="E33" s="22"/>
      <c r="F33" s="22"/>
      <c r="G33" s="77" t="s">
        <v>13</v>
      </c>
      <c r="H33" s="77"/>
      <c r="I33" s="28" t="s">
        <v>18</v>
      </c>
      <c r="J33" s="58">
        <f>Page32!J33 + COUNTA(B10,B13,B16,B19,B22,B26,B25,B26,B28,B31)</f>
        <v>0</v>
      </c>
      <c r="K33" s="27">
        <f>Page32!K33 + K9+K12+K15+K18+K21+K24+K27+K30</f>
        <v>0</v>
      </c>
      <c r="L33" s="24">
        <f>SUM(L9,L12,L15,L18,L21,L24,L27,L30)</f>
        <v>0</v>
      </c>
      <c r="M33" s="22" t="s">
        <v>12</v>
      </c>
      <c r="N33" s="25"/>
    </row>
    <row r="34" spans="1:15" ht="13.8" x14ac:dyDescent="0.25">
      <c r="A34" s="22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3">
        <f>Page32!L34 +L11+L14+L17+L20+L23+L26+L29+L32</f>
        <v>0</v>
      </c>
      <c r="M34" s="22" t="s">
        <v>50</v>
      </c>
      <c r="N34" s="26"/>
    </row>
    <row r="35" spans="1:15" ht="13.8" x14ac:dyDescent="0.25">
      <c r="A35" s="22"/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</row>
    <row r="36" spans="1:15" ht="13.8" x14ac:dyDescent="0.25">
      <c r="A36" s="72" t="s">
        <v>65</v>
      </c>
      <c r="B36" s="72"/>
      <c r="C36" s="73"/>
      <c r="D36" s="73"/>
      <c r="E36" s="73"/>
      <c r="F36" s="73"/>
      <c r="G36" s="73"/>
      <c r="H36" s="54" t="s">
        <v>66</v>
      </c>
      <c r="I36" s="73"/>
      <c r="J36" s="73"/>
      <c r="K36" s="73"/>
      <c r="L36" s="73"/>
      <c r="M36" s="22"/>
      <c r="N36" s="22"/>
      <c r="O36" s="22"/>
    </row>
    <row r="37" spans="1:15" ht="13.8" x14ac:dyDescent="0.25">
      <c r="A37" s="22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</row>
  </sheetData>
  <sheetProtection algorithmName="SHA-512" hashValue="iKTzW5fElf+GDEhm1UZcuzXNGg4KNNojrFA7/X2EDFZthcGqveNFwbAqwJoisOYwfv5F1S3Cww80/1nWtHiklg==" saltValue="yozUgzQ4QKXfkvV4GVhGZg==" spinCount="100000" sheet="1" objects="1" scenarios="1" selectLockedCells="1"/>
  <mergeCells count="35">
    <mergeCell ref="G1:I1"/>
    <mergeCell ref="AY1:AZ1"/>
    <mergeCell ref="G2:I2"/>
    <mergeCell ref="I4:K4"/>
    <mergeCell ref="C5:F5"/>
    <mergeCell ref="G5:H5"/>
    <mergeCell ref="N19:O19"/>
    <mergeCell ref="A6:O6"/>
    <mergeCell ref="N9:O9"/>
    <mergeCell ref="N10:O10"/>
    <mergeCell ref="N11:O11"/>
    <mergeCell ref="N12:O12"/>
    <mergeCell ref="N13:O13"/>
    <mergeCell ref="N14:O14"/>
    <mergeCell ref="N15:O15"/>
    <mergeCell ref="N16:O16"/>
    <mergeCell ref="N17:O17"/>
    <mergeCell ref="N18:O18"/>
    <mergeCell ref="N31:O31"/>
    <mergeCell ref="N20:O20"/>
    <mergeCell ref="N21:O21"/>
    <mergeCell ref="N22:O22"/>
    <mergeCell ref="N23:O23"/>
    <mergeCell ref="N24:O24"/>
    <mergeCell ref="N25:O25"/>
    <mergeCell ref="N26:O26"/>
    <mergeCell ref="N27:O27"/>
    <mergeCell ref="N28:O28"/>
    <mergeCell ref="N29:O29"/>
    <mergeCell ref="N30:O30"/>
    <mergeCell ref="N32:O32"/>
    <mergeCell ref="G33:H33"/>
    <mergeCell ref="A36:B36"/>
    <mergeCell ref="C36:G36"/>
    <mergeCell ref="I36:L36"/>
  </mergeCells>
  <dataValidations count="5">
    <dataValidation type="list" allowBlank="1" showInputMessage="1" showErrorMessage="1" errorTitle="Sex" error="Please enter M for male or F for female" promptTitle="Sex" sqref="C13 C31 C10 C16" xr:uid="{97E0E547-236F-46A8-AB44-8996DB104706}">
      <formula1>$P$1:$P$2</formula1>
    </dataValidation>
    <dataValidation type="list" allowBlank="1" showInputMessage="1" showErrorMessage="1" errorTitle="Sex" error="Please enter M for male of F for female" promptTitle="Sex" sqref="C19 C28 C22 C25" xr:uid="{F0C2F841-181C-4053-B377-109489CC1AD1}">
      <formula1>$P$1:$P$2</formula1>
    </dataValidation>
    <dataValidation type="list" allowBlank="1" showInputMessage="1" showErrorMessage="1" sqref="E9 E12 E15 E18 E21 E24 E27 E30" xr:uid="{CF7509AA-138E-4F3B-BE9F-E787E8D7EE5B}">
      <formula1>$P$3:$P$4</formula1>
    </dataValidation>
    <dataValidation type="list" allowBlank="1" showInputMessage="1" showErrorMessage="1" errorTitle="Age Group" error="Please enter U60 if Employee is less than 60 years old. Or Enter B67 if he/she is between 60 and 70 years old. Or Enter 70+ if he/she is 70 years or over" promptTitle="Age Group" sqref="D10 D28 D25 D22 D19 D16 D13 D31" xr:uid="{05016A80-3D96-4713-B7B5-4CD69B5B5098}">
      <formula1>$AY$2:$AY$4</formula1>
    </dataValidation>
    <dataValidation allowBlank="1" showInputMessage="1" showErrorMessage="1" errorTitle="Age Group" error="Please enter U60 if Employee is less than 60 years old. Or Enter B67 if he/she is between 60 and 70 years old. Or Enter 70+ if he/she is 70 years or over" promptTitle="Age Group" sqref="E10:E11 E13:E14 E16:E17 E19:E20 E22:E23 E25:E26 E28:E29 E31:E32" xr:uid="{49C109D9-8CE3-494D-8463-C05D03E9C57E}"/>
  </dataValidations>
  <pageMargins left="0.5" right="0.5" top="0.25" bottom="0.25" header="0.5" footer="0.5"/>
  <pageSetup paperSize="5" scale="92" orientation="landscape" r:id="rId1"/>
  <headerFooter alignWithMargins="0">
    <oddFooter>&amp;L
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8545" r:id="rId4" name="Drop Down 1">
              <controlPr defaultSize="0" autoLine="0" autoPict="0">
                <anchor moveWithCells="1">
                  <from>
                    <xdr:col>8</xdr:col>
                    <xdr:colOff>937260</xdr:colOff>
                    <xdr:row>4</xdr:row>
                    <xdr:rowOff>7620</xdr:rowOff>
                  </from>
                  <to>
                    <xdr:col>10</xdr:col>
                    <xdr:colOff>220980</xdr:colOff>
                    <xdr:row>5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B5F99A-91E0-4F36-8C0D-38B7083DC4A6}">
  <sheetPr>
    <pageSetUpPr fitToPage="1"/>
  </sheetPr>
  <dimension ref="A1:BA37"/>
  <sheetViews>
    <sheetView zoomScale="86" zoomScaleNormal="86" workbookViewId="0">
      <selection activeCell="C36" sqref="C36:G36"/>
    </sheetView>
  </sheetViews>
  <sheetFormatPr defaultRowHeight="13.2" x14ac:dyDescent="0.25"/>
  <cols>
    <col min="1" max="1" width="14.5546875" customWidth="1"/>
    <col min="2" max="2" width="25.6640625" customWidth="1"/>
    <col min="3" max="3" width="4.33203125" customWidth="1"/>
    <col min="4" max="4" width="8.6640625" customWidth="1"/>
    <col min="5" max="5" width="3.6640625" customWidth="1"/>
    <col min="6" max="10" width="14.109375" customWidth="1"/>
    <col min="11" max="11" width="16.109375" bestFit="1" customWidth="1"/>
    <col min="12" max="12" width="19.5546875" customWidth="1"/>
    <col min="13" max="14" width="3.6640625" customWidth="1"/>
    <col min="15" max="15" width="16.88671875" customWidth="1"/>
    <col min="16" max="16" width="6.6640625" hidden="1" customWidth="1"/>
    <col min="49" max="49" width="15.6640625" bestFit="1" customWidth="1"/>
    <col min="50" max="50" width="14.88671875" bestFit="1" customWidth="1"/>
    <col min="51" max="51" width="8.88671875" customWidth="1"/>
    <col min="52" max="52" width="17.109375" bestFit="1" customWidth="1"/>
  </cols>
  <sheetData>
    <row r="1" spans="1:53" ht="15.6" x14ac:dyDescent="0.3">
      <c r="A1" s="1"/>
      <c r="B1" s="2"/>
      <c r="F1" s="2"/>
      <c r="G1" s="75" t="s">
        <v>0</v>
      </c>
      <c r="H1" s="75"/>
      <c r="I1" s="75"/>
      <c r="L1" s="4" t="s">
        <v>15</v>
      </c>
      <c r="M1" s="4"/>
      <c r="N1" s="4"/>
      <c r="O1" s="2"/>
      <c r="P1" s="40" t="s">
        <v>21</v>
      </c>
      <c r="AW1" s="45" t="s">
        <v>40</v>
      </c>
      <c r="AX1" s="45" t="s">
        <v>41</v>
      </c>
      <c r="AY1" s="74" t="s">
        <v>43</v>
      </c>
      <c r="AZ1" s="74"/>
      <c r="BA1" s="45" t="s">
        <v>59</v>
      </c>
    </row>
    <row r="2" spans="1:53" ht="15.6" x14ac:dyDescent="0.3">
      <c r="A2" s="2"/>
      <c r="B2" s="2"/>
      <c r="F2" s="2"/>
      <c r="G2" s="74" t="s">
        <v>1</v>
      </c>
      <c r="H2" s="74"/>
      <c r="I2" s="74"/>
      <c r="L2" s="32"/>
      <c r="M2" s="5"/>
      <c r="O2" s="3" t="s">
        <v>116</v>
      </c>
      <c r="P2" s="38" t="s">
        <v>20</v>
      </c>
      <c r="AW2" s="45" t="s">
        <v>14</v>
      </c>
      <c r="AX2" s="49">
        <f>EOMONTH(G5,-1)+1</f>
        <v>45839</v>
      </c>
      <c r="AY2" s="53" t="s">
        <v>47</v>
      </c>
      <c r="AZ2" s="45" t="s">
        <v>44</v>
      </c>
      <c r="BA2">
        <f>WEEKNUM(G5,12)-WEEKNUM(DATE(YEAR(G5),MONTH(G5),1),12)+1</f>
        <v>5</v>
      </c>
    </row>
    <row r="3" spans="1:53" ht="15.6" x14ac:dyDescent="0.3">
      <c r="A3" s="2"/>
      <c r="B3" s="2"/>
      <c r="F3" s="3" t="s">
        <v>6</v>
      </c>
      <c r="G3" s="33"/>
      <c r="H3" s="33"/>
      <c r="I3" s="34"/>
      <c r="J3" s="2"/>
      <c r="L3" s="2"/>
      <c r="M3" s="2"/>
      <c r="O3" s="2"/>
      <c r="P3" s="39" t="s">
        <v>22</v>
      </c>
      <c r="AW3" s="45" t="s">
        <v>35</v>
      </c>
      <c r="AY3" s="45" t="s">
        <v>62</v>
      </c>
      <c r="AZ3" s="45" t="s">
        <v>45</v>
      </c>
    </row>
    <row r="4" spans="1:53" ht="15" x14ac:dyDescent="0.25">
      <c r="A4" s="2"/>
      <c r="B4" s="2"/>
      <c r="F4" s="3" t="s">
        <v>2</v>
      </c>
      <c r="G4" s="35"/>
      <c r="H4" s="3" t="s">
        <v>3</v>
      </c>
      <c r="I4" s="80"/>
      <c r="J4" s="80"/>
      <c r="K4" s="80"/>
      <c r="L4" s="2"/>
      <c r="M4" s="2"/>
      <c r="N4" s="2"/>
      <c r="O4" s="2"/>
      <c r="P4" s="39" t="s">
        <v>21</v>
      </c>
      <c r="AW4" s="45" t="s">
        <v>36</v>
      </c>
      <c r="AY4" s="45" t="s">
        <v>48</v>
      </c>
      <c r="AZ4" s="45" t="s">
        <v>46</v>
      </c>
    </row>
    <row r="5" spans="1:53" ht="15.6" x14ac:dyDescent="0.3">
      <c r="A5" s="2"/>
      <c r="B5" s="2"/>
      <c r="C5" s="76" t="s">
        <v>4</v>
      </c>
      <c r="D5" s="76"/>
      <c r="E5" s="76"/>
      <c r="F5" s="76"/>
      <c r="G5" s="78">
        <v>45869</v>
      </c>
      <c r="H5" s="79"/>
      <c r="I5" s="55" t="s">
        <v>14</v>
      </c>
      <c r="J5" s="51">
        <v>7</v>
      </c>
      <c r="K5" s="50"/>
      <c r="L5" s="2"/>
      <c r="M5" s="2"/>
      <c r="N5" s="2"/>
      <c r="O5" s="2"/>
      <c r="R5" s="45"/>
      <c r="AW5" s="45" t="s">
        <v>37</v>
      </c>
    </row>
    <row r="6" spans="1:53" ht="18" customHeight="1" x14ac:dyDescent="0.25">
      <c r="A6" s="74" t="s">
        <v>5</v>
      </c>
      <c r="B6" s="74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AW6" s="45" t="s">
        <v>38</v>
      </c>
    </row>
    <row r="7" spans="1:53" ht="13.8" x14ac:dyDescent="0.25">
      <c r="A7" s="6"/>
      <c r="B7" s="6"/>
      <c r="C7" s="6"/>
      <c r="D7" s="52"/>
      <c r="E7" s="41" t="s">
        <v>22</v>
      </c>
      <c r="F7" s="7" t="s">
        <v>14</v>
      </c>
      <c r="G7" s="8" t="s">
        <v>14</v>
      </c>
      <c r="H7" s="8" t="s">
        <v>14</v>
      </c>
      <c r="I7" s="8" t="s">
        <v>14</v>
      </c>
      <c r="J7" s="9" t="s">
        <v>14</v>
      </c>
      <c r="K7" s="6" t="s">
        <v>16</v>
      </c>
      <c r="L7" s="10" t="s">
        <v>49</v>
      </c>
      <c r="M7" s="43" t="s">
        <v>19</v>
      </c>
      <c r="N7" s="60"/>
      <c r="O7" s="52"/>
      <c r="AW7" s="45" t="s">
        <v>39</v>
      </c>
    </row>
    <row r="8" spans="1:53" ht="14.4" thickBot="1" x14ac:dyDescent="0.3">
      <c r="A8" s="11" t="s">
        <v>7</v>
      </c>
      <c r="B8" s="12" t="s">
        <v>10</v>
      </c>
      <c r="C8" s="12" t="s">
        <v>8</v>
      </c>
      <c r="D8" s="12" t="s">
        <v>42</v>
      </c>
      <c r="E8" s="42" t="s">
        <v>21</v>
      </c>
      <c r="F8" s="46">
        <f>IF(WEEKDAY(AX2)&gt;J5-1,AX2+7-(WEEKDAY(AX2)-(J5-1)),IF(WEEKDAY(AX2)&lt;J5-1,AX2 + (J5-1) - WEEKDAY(AX2),AX2))</f>
        <v>45842</v>
      </c>
      <c r="G8" s="47">
        <f>F8+7</f>
        <v>45849</v>
      </c>
      <c r="H8" s="47">
        <f>G8+7</f>
        <v>45856</v>
      </c>
      <c r="I8" s="47">
        <f>H8+7</f>
        <v>45863</v>
      </c>
      <c r="J8" s="48" t="str">
        <f>IF(MONTH(I8+7)=MONTH(G5),I8+7,"")</f>
        <v/>
      </c>
      <c r="K8" s="12" t="s">
        <v>11</v>
      </c>
      <c r="L8" s="13" t="s">
        <v>17</v>
      </c>
      <c r="M8" s="44" t="s">
        <v>79</v>
      </c>
      <c r="N8" s="64" t="s">
        <v>9</v>
      </c>
      <c r="O8" s="59"/>
      <c r="AW8" s="45" t="s">
        <v>33</v>
      </c>
    </row>
    <row r="9" spans="1:53" ht="14.4" thickTop="1" x14ac:dyDescent="0.25">
      <c r="A9" s="14"/>
      <c r="B9" s="15"/>
      <c r="C9" s="16"/>
      <c r="D9" s="16"/>
      <c r="E9" s="36" t="s">
        <v>21</v>
      </c>
      <c r="F9" s="37"/>
      <c r="G9" s="37"/>
      <c r="H9" s="37"/>
      <c r="I9" s="37"/>
      <c r="J9" s="37"/>
      <c r="K9" s="17">
        <f t="shared" ref="K9:K32" si="0">SUM(F9:J9)</f>
        <v>0</v>
      </c>
      <c r="L9" s="17">
        <f>IF(D10="70+",0,K9)</f>
        <v>0</v>
      </c>
      <c r="M9" s="61">
        <f>COUNTIF(F9:J9,"&gt;0")</f>
        <v>0</v>
      </c>
      <c r="N9" s="66"/>
      <c r="O9" s="67"/>
      <c r="AW9" s="45" t="s">
        <v>34</v>
      </c>
    </row>
    <row r="10" spans="1:53" ht="13.8" x14ac:dyDescent="0.25">
      <c r="A10" s="29"/>
      <c r="B10" s="30"/>
      <c r="C10" s="31"/>
      <c r="D10" s="31"/>
      <c r="E10" s="36"/>
      <c r="F10" s="17">
        <f>IF(OR($E9="M",$E9="W"),IF($D10="u60",F9*0.035*IF(OR(AND(F9&lt;100, $E9="W"), AND(F9&lt;400,$E9="M")),0,1),IF($D10="60-69",F9*0.025*IF(OR(AND(F9&lt;100, $E9="W"), AND(F9&lt;400,$E9="M")),0,1),IF($D10="70+",F9*0*IF(OR(AND(F9&lt;100, $E9="W"), AND(F9&lt;400,$E9="M")),0,1),F9*0.035*IF(OR(AND(F9&lt;100, $E9="W"), AND(F9&lt;400,$E9="M")),0,1)))),0)</f>
        <v>0</v>
      </c>
      <c r="G10" s="17">
        <f>IF(OR($E9="M",$E9="W"),IF($D10="u60",G9*0.035*IF(OR(AND(G9&lt;100, $E9="W"), AND(G9&lt;400,$E9="M")),0,1),IF($D10="60-69",G9*0.025*IF(OR(AND(G9&lt;100, $E9="W"), AND(G9&lt;400,$E9="M")),0,1),IF($D10="70+",G9*0*IF(OR(AND(G9&lt;100, $E9="W"), AND(G9&lt;400,$E9="M")),0,1),G9*0.035*IF(OR(AND(G9&lt;100, $E9="W"), AND(G9&lt;400,$E9="M")),0,1)))),0)</f>
        <v>0</v>
      </c>
      <c r="H10" s="17">
        <f>IF(OR($E9="M",$E9="W"),IF($D10="u60",H9*0.035*IF(OR(AND(H9&lt;100, $E9="W"), AND(H9&lt;400,$E9="M")),0,1),IF($D10="60-69",H9*0.025*IF(OR(AND(H9&lt;100, $E9="W"), AND(H9&lt;400,$E9="M")),0,1),IF($D10="70+",H9*0*IF(OR(AND(H9&lt;100, $E9="W"), AND(H9&lt;400,$E9="M")),0,1),H9*0.035*IF(OR(AND(H9&lt;100, $E9="W"), AND(H9&lt;400,$E9="M")),0,1)))),0)</f>
        <v>0</v>
      </c>
      <c r="I10" s="17">
        <f>IF(OR($E9="M",$E9="W"),IF($D10="u60",I9*0.035*IF(OR(AND(I9&lt;100, $E9="W"), AND(I9&lt;400,$E9="M")),0,1),IF($D10="60-69",I9*0.025*IF(OR(AND(I9&lt;100, $E9="W"), AND(I9&lt;400,$E9="M")),0,1),IF($D10="70+",I9*0*IF(OR(AND(I9&lt;100, $E9="W"), AND(I9&lt;400,$E9="M")),0,1),I9*0.035*IF(OR(AND(I9&lt;100, $E9="W"), AND(I9&lt;400,$E9="M")),0,1)))),0)</f>
        <v>0</v>
      </c>
      <c r="J10" s="17">
        <f>IF(OR($E9="M",$E9="W"),IF($D10="u60",J9*0.035*IF(OR(AND(J9&lt;100, $E9="W"), AND(J9&lt;400,$E9="M")),0,1),IF($D10="60-69",J9*0.025*IF(OR(AND(J9&lt;100, $E9="W"), AND(J9&lt;400,$E9="M")),0,1),IF($D10="70+",J9*0*IF(OR(AND(J9&lt;100, $E9="W"), AND(J9&lt;400,$E9="M")),0,1),J9*0.035*IF(OR(AND(J9&lt;100, $E9="W"), AND(J9&lt;400,$E9="M")),0,1)))),0)</f>
        <v>0</v>
      </c>
      <c r="K10" s="17">
        <f t="shared" si="0"/>
        <v>0</v>
      </c>
      <c r="L10" s="17"/>
      <c r="M10" s="62"/>
      <c r="N10" s="68"/>
      <c r="O10" s="69"/>
      <c r="T10" s="45"/>
    </row>
    <row r="11" spans="1:53" ht="14.4" thickBot="1" x14ac:dyDescent="0.3">
      <c r="A11" s="18"/>
      <c r="B11" s="19"/>
      <c r="C11" s="20"/>
      <c r="D11" s="20"/>
      <c r="E11" s="36"/>
      <c r="F11" s="21">
        <f>IF(OR($E9="M",$E9="W"),IF($D10="u60",F9*IF(OR(AND(F9&lt;100, $E9="W"), AND(F9&lt;400,$E9="M")),0.07,0.035),IF($D10="60-69",F9*0.025*IF(OR(AND(F9&lt;100, $E9="W"), AND(F9&lt;400,$E9="M")),1,0),IF($D10="70+",F9*0,F9*IF(OR(AND(F9&lt;100, $E9="W"), AND(F9&lt;400,$E9="M")),0.07,0.035)))),0)</f>
        <v>0</v>
      </c>
      <c r="G11" s="21">
        <f>IF(OR($E9="M",$E9="W"),IF($D10="u60",G9*IF(OR(AND(G9&lt;100, $E9="W"), AND(G9&lt;400,$E9="M")),0.07,0.035),IF($D10="60-69",G9*0.025*IF(OR(AND(G9&lt;100, $E9="W"), AND(G9&lt;400,$E9="M")),1,0),IF($D10="70+",G9*0,G9*IF(OR(AND(G9&lt;100, $E9="W"), AND(G9&lt;400,$E9="M")),0.07,0.035)))),0)</f>
        <v>0</v>
      </c>
      <c r="H11" s="21">
        <f>IF(OR($E9="M",$E9="W"),IF($D10="u60",H9*IF(OR(AND(H9&lt;100, $E9="W"), AND(H9&lt;400,$E9="M")),0.07,0.035),IF($D10="60-69",H9*0.025*IF(OR(AND(H9&lt;100, $E9="W"), AND(H9&lt;400,$E9="M")),1,0),IF($D10="70+",H9*0,H9*IF(OR(AND(H9&lt;100, $E9="W"), AND(H9&lt;400,$E9="M")),0.07,0.035)))),0)</f>
        <v>0</v>
      </c>
      <c r="I11" s="21">
        <f>IF(OR($E9="M",$E9="W"),IF($D10="u60",I9*IF(OR(AND(I9&lt;100, $E9="W"), AND(I9&lt;400,$E9="M")),0.07,0.035),IF($D10="60-69",I9*0.025*IF(OR(AND(I9&lt;100, $E9="W"), AND(I9&lt;400,$E9="M")),1,0),IF($D10="70+",I9*0,I9*IF(OR(AND(I9&lt;100, $E9="W"), AND(I9&lt;400,$E9="M")),0.07,0.035)))),0)</f>
        <v>0</v>
      </c>
      <c r="J11" s="21">
        <f>IF(OR($E9="M",$E9="W"),IF($D10="u60",J9*IF(OR(AND(J9&lt;100, $E9="W"), AND(J9&lt;400,$E9="M")),0.07,0.035),IF($D10="60-69",J9*0.025*IF(OR(AND(J9&lt;100, $E9="W"), AND(J9&lt;400,$E9="M")),1,0),IF($D10="70+",J9*0,J9*IF(OR(AND(J9&lt;100, $E9="W"), AND(J9&lt;400,$E9="M")),0.07,0.035)))),0)</f>
        <v>0</v>
      </c>
      <c r="K11" s="21">
        <f t="shared" si="0"/>
        <v>0</v>
      </c>
      <c r="L11" s="21">
        <f>SUM(K10:K11)</f>
        <v>0</v>
      </c>
      <c r="M11" s="63"/>
      <c r="N11" s="70"/>
      <c r="O11" s="71"/>
    </row>
    <row r="12" spans="1:53" ht="14.4" thickTop="1" x14ac:dyDescent="0.25">
      <c r="A12" s="14"/>
      <c r="B12" s="15"/>
      <c r="C12" s="16"/>
      <c r="D12" s="16"/>
      <c r="E12" s="36" t="s">
        <v>21</v>
      </c>
      <c r="F12" s="37"/>
      <c r="G12" s="37"/>
      <c r="H12" s="37"/>
      <c r="I12" s="37"/>
      <c r="J12" s="37"/>
      <c r="K12" s="17">
        <f t="shared" si="0"/>
        <v>0</v>
      </c>
      <c r="L12" s="17">
        <f>IF(D13="70+",0,K12)</f>
        <v>0</v>
      </c>
      <c r="M12" s="61">
        <f>COUNTIF(F12:J12,"&gt;0")</f>
        <v>0</v>
      </c>
      <c r="N12" s="66"/>
      <c r="O12" s="67"/>
    </row>
    <row r="13" spans="1:53" ht="13.8" x14ac:dyDescent="0.25">
      <c r="A13" s="29"/>
      <c r="B13" s="30"/>
      <c r="C13" s="31"/>
      <c r="D13" s="31"/>
      <c r="E13" s="36"/>
      <c r="F13" s="17">
        <f>IF(OR($E12="M",$E12="W"),IF($D13="u60",F12*0.035*IF(OR(AND(F12&lt;100, $E12="W"), AND(F12&lt;400,$E12="M")),0,1),IF($D13="60-69",F12*0.025*IF(OR(AND(F12&lt;100, $E12="W"), AND(F12&lt;400,$E12="M")),0,1),IF($D13="70+",F12*0*IF(OR(AND(F12&lt;100, $E12="W"), AND(F12&lt;400,$E12="M")),0,1),F12*0.035*IF(OR(AND(F12&lt;100, $E12="W"), AND(F12&lt;400,$E12="M")),0,1)))),0)</f>
        <v>0</v>
      </c>
      <c r="G13" s="17">
        <f>IF(OR($E12="M",$E12="W"),IF($D13="u60",G12*0.035*IF(OR(AND(G12&lt;100, $E12="W"), AND(G12&lt;400,$E12="M")),0,1),IF($D13="60-69",G12*0.025*IF(OR(AND(G12&lt;100, $E12="W"), AND(G12&lt;400,$E12="M")),0,1),IF($D13="70+",G12*0*IF(OR(AND(G12&lt;100, $E12="W"), AND(G12&lt;400,$E12="M")),0,1),G12*0.035*IF(OR(AND(G12&lt;100, $E12="W"), AND(G12&lt;400,$E12="M")),0,1)))),0)</f>
        <v>0</v>
      </c>
      <c r="H13" s="17">
        <f>IF(OR($E12="M",$E12="W"),IF($D13="u60",H12*0.035*IF(OR(AND(H12&lt;100, $E12="W"), AND(H12&lt;400,$E12="M")),0,1),IF($D13="60-69",H12*0.025*IF(OR(AND(H12&lt;100, $E12="W"), AND(H12&lt;400,$E12="M")),0,1),IF($D13="70+",H12*0*IF(OR(AND(H12&lt;100, $E12="W"), AND(H12&lt;400,$E12="M")),0,1),H12*0.035*IF(OR(AND(H12&lt;100, $E12="W"), AND(H12&lt;400,$E12="M")),0,1)))),0)</f>
        <v>0</v>
      </c>
      <c r="I13" s="17">
        <f>IF(OR($E12="M",$E12="W"),IF($D13="u60",I12*0.035*IF(OR(AND(I12&lt;100, $E12="W"), AND(I12&lt;400,$E12="M")),0,1),IF($D13="60-69",I12*0.025*IF(OR(AND(I12&lt;100, $E12="W"), AND(I12&lt;400,$E12="M")),0,1),IF($D13="70+",I12*0*IF(OR(AND(I12&lt;100, $E12="W"), AND(I12&lt;400,$E12="M")),0,1),I12*0.035*IF(OR(AND(I12&lt;100, $E12="W"), AND(I12&lt;400,$E12="M")),0,1)))),0)</f>
        <v>0</v>
      </c>
      <c r="J13" s="17">
        <f>IF(OR($E12="M",$E12="W"),IF($D13="u60",J12*0.035*IF(OR(AND(J12&lt;100, $E12="W"), AND(J12&lt;400,$E12="M")),0,1),IF($D13="60-69",J12*0.025*IF(OR(AND(J12&lt;100, $E12="W"), AND(J12&lt;400,$E12="M")),0,1),IF($D13="70+",J12*0*IF(OR(AND(J12&lt;100, $E12="W"), AND(J12&lt;400,$E12="M")),0,1),J12*0.035*IF(OR(AND(J12&lt;100, $E12="W"), AND(J12&lt;400,$E12="M")),0,1)))),0)</f>
        <v>0</v>
      </c>
      <c r="K13" s="17">
        <f t="shared" si="0"/>
        <v>0</v>
      </c>
      <c r="L13" s="17"/>
      <c r="M13" s="62"/>
      <c r="N13" s="68"/>
      <c r="O13" s="69"/>
    </row>
    <row r="14" spans="1:53" ht="14.4" thickBot="1" x14ac:dyDescent="0.3">
      <c r="A14" s="18"/>
      <c r="B14" s="19"/>
      <c r="C14" s="20"/>
      <c r="D14" s="20"/>
      <c r="E14" s="36"/>
      <c r="F14" s="21">
        <f>IF(OR($E12="M",$E12="W"),IF($D13="u60",F12*IF(OR(AND(F12&lt;100, $E12="W"), AND(F12&lt;400,$E12="M")),0.07,0.035),IF($D13="60-69",F12*0.025*IF(OR(AND(F12&lt;100, $E12="W"), AND(F12&lt;400,$E12="M")),1,0),IF($D13="70+",F12*0,F12*IF(OR(AND(F12&lt;100, $E12="W"), AND(F12&lt;400,$E12="M")),0.07,0.035)))),0)</f>
        <v>0</v>
      </c>
      <c r="G14" s="21">
        <f>IF(OR($E12="M",$E12="W"),IF($D13="u60",G12*IF(OR(AND(G12&lt;100, $E12="W"), AND(G12&lt;400,$E12="M")),0.07,0.035),IF($D13="60-69",G12*0.025*IF(OR(AND(G12&lt;100, $E12="W"), AND(G12&lt;400,$E12="M")),1,0),IF($D13="70+",G12*0,G12*IF(OR(AND(G12&lt;100, $E12="W"), AND(G12&lt;400,$E12="M")),0.07,0.035)))),0)</f>
        <v>0</v>
      </c>
      <c r="H14" s="21">
        <f>IF(OR($E12="M",$E12="W"),IF($D13="u60",H12*IF(OR(AND(H12&lt;100, $E12="W"), AND(H12&lt;400,$E12="M")),0.07,0.035),IF($D13="60-69",H12*0.025*IF(OR(AND(H12&lt;100, $E12="W"), AND(H12&lt;400,$E12="M")),1,0),IF($D13="70+",H12*0,H12*IF(OR(AND(H12&lt;100, $E12="W"), AND(H12&lt;400,$E12="M")),0.07,0.035)))),0)</f>
        <v>0</v>
      </c>
      <c r="I14" s="21">
        <f>IF(OR($E12="M",$E12="W"),IF($D13="u60",I12*IF(OR(AND(I12&lt;100, $E12="W"), AND(I12&lt;400,$E12="M")),0.07,0.035),IF($D13="60-69",I12*0.025*IF(OR(AND(I12&lt;100, $E12="W"), AND(I12&lt;400,$E12="M")),1,0),IF($D13="70+",I12*0,I12*IF(OR(AND(I12&lt;100, $E12="W"), AND(I12&lt;400,$E12="M")),0.07,0.035)))),0)</f>
        <v>0</v>
      </c>
      <c r="J14" s="21">
        <f>IF(OR($E12="M",$E12="W"),IF($D13="u60",J12*IF(OR(AND(J12&lt;100, $E12="W"), AND(J12&lt;400,$E12="M")),0.07,0.035),IF($D13="60-69",J12*0.025*IF(OR(AND(J12&lt;100, $E12="W"), AND(J12&lt;400,$E12="M")),1,0),IF($D13="70+",J12*0,J12*IF(OR(AND(J12&lt;100, $E12="W"), AND(J12&lt;400,$E12="M")),0.07,0.035)))),0)</f>
        <v>0</v>
      </c>
      <c r="K14" s="21">
        <f t="shared" si="0"/>
        <v>0</v>
      </c>
      <c r="L14" s="21">
        <f>SUM(K13:K14)</f>
        <v>0</v>
      </c>
      <c r="M14" s="63"/>
      <c r="N14" s="70"/>
      <c r="O14" s="71"/>
    </row>
    <row r="15" spans="1:53" ht="14.4" thickTop="1" x14ac:dyDescent="0.25">
      <c r="A15" s="14"/>
      <c r="B15" s="15"/>
      <c r="C15" s="16"/>
      <c r="D15" s="16"/>
      <c r="E15" s="36" t="s">
        <v>21</v>
      </c>
      <c r="F15" s="37"/>
      <c r="G15" s="37"/>
      <c r="H15" s="37"/>
      <c r="I15" s="37"/>
      <c r="J15" s="37"/>
      <c r="K15" s="17">
        <f t="shared" si="0"/>
        <v>0</v>
      </c>
      <c r="L15" s="17">
        <f>IF(D16="70+",0,K15)</f>
        <v>0</v>
      </c>
      <c r="M15" s="61">
        <f>COUNTIF(F15:J15,"&gt;0")</f>
        <v>0</v>
      </c>
      <c r="N15" s="66"/>
      <c r="O15" s="67"/>
    </row>
    <row r="16" spans="1:53" ht="13.8" x14ac:dyDescent="0.25">
      <c r="A16" s="29"/>
      <c r="B16" s="30"/>
      <c r="C16" s="31"/>
      <c r="D16" s="31"/>
      <c r="E16" s="36"/>
      <c r="F16" s="17">
        <f>IF(OR($E15="M",$E15="W"),IF($D16="u60",F15*0.035*IF(OR(AND(F15&lt;100, $E15="W"), AND(F15&lt;400,$E15="M")),0,1),IF($D16="60-69",F15*0.025*IF(OR(AND(F15&lt;100, $E15="W"), AND(F15&lt;400,$E15="M")),0,1),IF($D16="70+",F15*0*IF(OR(AND(F15&lt;100, $E15="W"), AND(F15&lt;400,$E15="M")),0,1),F15*0.035*IF(OR(AND(F15&lt;100, $E15="W"), AND(F15&lt;400,$E15="M")),0,1)))),0)</f>
        <v>0</v>
      </c>
      <c r="G16" s="17">
        <f>IF(OR($E15="M",$E15="W"),IF($D16="u60",G15*0.035*IF(OR(AND(G15&lt;100, $E15="W"), AND(G15&lt;400,$E15="M")),0,1),IF($D16="60-69",G15*0.025*IF(OR(AND(G15&lt;100, $E15="W"), AND(G15&lt;400,$E15="M")),0,1),IF($D16="70+",G15*0*IF(OR(AND(G15&lt;100, $E15="W"), AND(G15&lt;400,$E15="M")),0,1),G15*0.035*IF(OR(AND(G15&lt;100, $E15="W"), AND(G15&lt;400,$E15="M")),0,1)))),0)</f>
        <v>0</v>
      </c>
      <c r="H16" s="17">
        <f>IF(OR($E15="M",$E15="W"),IF($D16="u60",H15*0.035*IF(OR(AND(H15&lt;100, $E15="W"), AND(H15&lt;400,$E15="M")),0,1),IF($D16="60-69",H15*0.025*IF(OR(AND(H15&lt;100, $E15="W"), AND(H15&lt;400,$E15="M")),0,1),IF($D16="70+",H15*0*IF(OR(AND(H15&lt;100, $E15="W"), AND(H15&lt;400,$E15="M")),0,1),H15*0.035*IF(OR(AND(H15&lt;100, $E15="W"), AND(H15&lt;400,$E15="M")),0,1)))),0)</f>
        <v>0</v>
      </c>
      <c r="I16" s="17">
        <f>IF(OR($E15="M",$E15="W"),IF($D16="u60",I15*0.035*IF(OR(AND(I15&lt;100, $E15="W"), AND(I15&lt;400,$E15="M")),0,1),IF($D16="60-69",I15*0.025*IF(OR(AND(I15&lt;100, $E15="W"), AND(I15&lt;400,$E15="M")),0,1),IF($D16="70+",I15*0*IF(OR(AND(I15&lt;100, $E15="W"), AND(I15&lt;400,$E15="M")),0,1),I15*0.035*IF(OR(AND(I15&lt;100, $E15="W"), AND(I15&lt;400,$E15="M")),0,1)))),0)</f>
        <v>0</v>
      </c>
      <c r="J16" s="17">
        <f>IF(OR($E15="M",$E15="W"),IF($D16="u60",J15*0.035*IF(OR(AND(J15&lt;100, $E15="W"), AND(J15&lt;400,$E15="M")),0,1),IF($D16="60-69",J15*0.025*IF(OR(AND(J15&lt;100, $E15="W"), AND(J15&lt;400,$E15="M")),0,1),IF($D16="70+",J15*0*IF(OR(AND(J15&lt;100, $E15="W"), AND(J15&lt;400,$E15="M")),0,1),J15*0.035*IF(OR(AND(J15&lt;100, $E15="W"), AND(J15&lt;400,$E15="M")),0,1)))),0)</f>
        <v>0</v>
      </c>
      <c r="K16" s="17">
        <f t="shared" si="0"/>
        <v>0</v>
      </c>
      <c r="L16" s="17"/>
      <c r="M16" s="62"/>
      <c r="N16" s="68"/>
      <c r="O16" s="69"/>
    </row>
    <row r="17" spans="1:15" ht="14.4" thickBot="1" x14ac:dyDescent="0.3">
      <c r="A17" s="18"/>
      <c r="B17" s="19"/>
      <c r="C17" s="20"/>
      <c r="D17" s="20"/>
      <c r="E17" s="36"/>
      <c r="F17" s="21">
        <f>IF(OR($E15="M",$E15="W"),IF($D16="u60",F15*IF(OR(AND(F15&lt;100, $E15="W"), AND(F15&lt;400,$E15="M")),0.07,0.035),IF($D16="60-69",F15*0.025*IF(OR(AND(F15&lt;100, $E15="W"), AND(F15&lt;400,$E15="M")),1,0),IF($D16="70+",F15*0,F15*IF(OR(AND(F15&lt;100, $E15="W"), AND(F15&lt;400,$E15="M")),0.07,0.035)))),0)</f>
        <v>0</v>
      </c>
      <c r="G17" s="21">
        <f>IF(OR($E15="M",$E15="W"),IF($D16="u60",G15*IF(OR(AND(G15&lt;100, $E15="W"), AND(G15&lt;400,$E15="M")),0.07,0.035),IF($D16="60-69",G15*0.025*IF(OR(AND(G15&lt;100, $E15="W"), AND(G15&lt;400,$E15="M")),1,0),IF($D16="70+",G15*0,G15*IF(OR(AND(G15&lt;100, $E15="W"), AND(G15&lt;400,$E15="M")),0.07,0.035)))),0)</f>
        <v>0</v>
      </c>
      <c r="H17" s="21">
        <f>IF(OR($E15="M",$E15="W"),IF($D16="u60",H15*IF(OR(AND(H15&lt;100, $E15="W"), AND(H15&lt;400,$E15="M")),0.07,0.035),IF($D16="60-69",H15*0.025*IF(OR(AND(H15&lt;100, $E15="W"), AND(H15&lt;400,$E15="M")),1,0),IF($D16="70+",H15*0,H15*IF(OR(AND(H15&lt;100, $E15="W"), AND(H15&lt;400,$E15="M")),0.07,0.035)))),0)</f>
        <v>0</v>
      </c>
      <c r="I17" s="21">
        <f>IF(OR($E15="M",$E15="W"),IF($D16="u60",I15*IF(OR(AND(I15&lt;100, $E15="W"), AND(I15&lt;400,$E15="M")),0.07,0.035),IF($D16="60-69",I15*0.025*IF(OR(AND(I15&lt;100, $E15="W"), AND(I15&lt;400,$E15="M")),1,0),IF($D16="70+",I15*0,I15*IF(OR(AND(I15&lt;100, $E15="W"), AND(I15&lt;400,$E15="M")),0.07,0.035)))),0)</f>
        <v>0</v>
      </c>
      <c r="J17" s="21">
        <f>IF(OR($E15="M",$E15="W"),IF($D16="u60",J15*IF(OR(AND(J15&lt;100, $E15="W"), AND(J15&lt;400,$E15="M")),0.07,0.035),IF($D16="60-69",J15*0.025*IF(OR(AND(J15&lt;100, $E15="W"), AND(J15&lt;400,$E15="M")),1,0),IF($D16="70+",J15*0,J15*IF(OR(AND(J15&lt;100, $E15="W"), AND(J15&lt;400,$E15="M")),0.07,0.035)))),0)</f>
        <v>0</v>
      </c>
      <c r="K17" s="21">
        <f t="shared" si="0"/>
        <v>0</v>
      </c>
      <c r="L17" s="21">
        <f>SUM(K16:K17)</f>
        <v>0</v>
      </c>
      <c r="M17" s="63"/>
      <c r="N17" s="70"/>
      <c r="O17" s="71"/>
    </row>
    <row r="18" spans="1:15" ht="14.4" thickTop="1" x14ac:dyDescent="0.25">
      <c r="A18" s="14"/>
      <c r="B18" s="15"/>
      <c r="C18" s="16"/>
      <c r="D18" s="16"/>
      <c r="E18" s="36" t="s">
        <v>21</v>
      </c>
      <c r="F18" s="37"/>
      <c r="G18" s="37"/>
      <c r="H18" s="37"/>
      <c r="I18" s="37"/>
      <c r="J18" s="37"/>
      <c r="K18" s="17">
        <f t="shared" si="0"/>
        <v>0</v>
      </c>
      <c r="L18" s="17">
        <f>IF(D19="70+",0,K18)</f>
        <v>0</v>
      </c>
      <c r="M18" s="61">
        <f>COUNTIF(F18:J18,"&gt;0")</f>
        <v>0</v>
      </c>
      <c r="N18" s="66"/>
      <c r="O18" s="67"/>
    </row>
    <row r="19" spans="1:15" ht="13.8" x14ac:dyDescent="0.25">
      <c r="A19" s="29"/>
      <c r="B19" s="30"/>
      <c r="C19" s="31"/>
      <c r="D19" s="31"/>
      <c r="E19" s="36"/>
      <c r="F19" s="17">
        <f>IF(OR($E18="M",$E18="W"),IF($D19="u60",F18*0.035*IF(OR(AND(F18&lt;100, $E18="W"), AND(F18&lt;400,$E18="M")),0,1),IF($D19="60-69",F18*0.025*IF(OR(AND(F18&lt;100, $E18="W"), AND(F18&lt;400,$E18="M")),0,1),IF($D19="70+",F18*0*IF(OR(AND(F18&lt;100, $E18="W"), AND(F18&lt;400,$E18="M")),0,1),F18*0.035*IF(OR(AND(F18&lt;100, $E18="W"), AND(F18&lt;400,$E18="M")),0,1)))),0)</f>
        <v>0</v>
      </c>
      <c r="G19" s="17">
        <f>IF(OR($E18="M",$E18="W"),IF($D19="u60",G18*0.035*IF(OR(AND(G18&lt;100, $E18="W"), AND(G18&lt;400,$E18="M")),0,1),IF($D19="60-69",G18*0.025*IF(OR(AND(G18&lt;100, $E18="W"), AND(G18&lt;400,$E18="M")),0,1),IF($D19="70+",G18*0*IF(OR(AND(G18&lt;100, $E18="W"), AND(G18&lt;400,$E18="M")),0,1),G18*0.035*IF(OR(AND(G18&lt;100, $E18="W"), AND(G18&lt;400,$E18="M")),0,1)))),0)</f>
        <v>0</v>
      </c>
      <c r="H19" s="17">
        <f>IF(OR($E18="M",$E18="W"),IF($D19="u60",H18*0.035*IF(OR(AND(H18&lt;100, $E18="W"), AND(H18&lt;400,$E18="M")),0,1),IF($D19="60-69",H18*0.025*IF(OR(AND(H18&lt;100, $E18="W"), AND(H18&lt;400,$E18="M")),0,1),IF($D19="70+",H18*0*IF(OR(AND(H18&lt;100, $E18="W"), AND(H18&lt;400,$E18="M")),0,1),H18*0.035*IF(OR(AND(H18&lt;100, $E18="W"), AND(H18&lt;400,$E18="M")),0,1)))),0)</f>
        <v>0</v>
      </c>
      <c r="I19" s="17">
        <f>IF(OR($E18="M",$E18="W"),IF($D19="u60",I18*0.035*IF(OR(AND(I18&lt;100, $E18="W"), AND(I18&lt;400,$E18="M")),0,1),IF($D19="60-69",I18*0.025*IF(OR(AND(I18&lt;100, $E18="W"), AND(I18&lt;400,$E18="M")),0,1),IF($D19="70+",I18*0*IF(OR(AND(I18&lt;100, $E18="W"), AND(I18&lt;400,$E18="M")),0,1),I18*0.035*IF(OR(AND(I18&lt;100, $E18="W"), AND(I18&lt;400,$E18="M")),0,1)))),0)</f>
        <v>0</v>
      </c>
      <c r="J19" s="17">
        <f>IF(OR($E18="M",$E18="W"),IF($D19="u60",J18*0.035*IF(OR(AND(J18&lt;100, $E18="W"), AND(J18&lt;400,$E18="M")),0,1),IF($D19="60-69",J18*0.025*IF(OR(AND(J18&lt;100, $E18="W"), AND(J18&lt;400,$E18="M")),0,1),IF($D19="70+",J18*0*IF(OR(AND(J18&lt;100, $E18="W"), AND(J18&lt;400,$E18="M")),0,1),J18*0.035*IF(OR(AND(J18&lt;100, $E18="W"), AND(J18&lt;400,$E18="M")),0,1)))),0)</f>
        <v>0</v>
      </c>
      <c r="K19" s="17">
        <f t="shared" si="0"/>
        <v>0</v>
      </c>
      <c r="L19" s="17"/>
      <c r="M19" s="62"/>
      <c r="N19" s="68"/>
      <c r="O19" s="69"/>
    </row>
    <row r="20" spans="1:15" ht="14.4" thickBot="1" x14ac:dyDescent="0.3">
      <c r="A20" s="18"/>
      <c r="B20" s="19"/>
      <c r="C20" s="20"/>
      <c r="D20" s="20"/>
      <c r="E20" s="36"/>
      <c r="F20" s="21">
        <f>IF(OR($E18="M",$E18="W"),IF($D19="u60",F18*IF(OR(AND(F18&lt;100, $E18="W"), AND(F18&lt;400,$E18="M")),0.07,0.035),IF($D19="60-69",F18*0.025*IF(OR(AND(F18&lt;100, $E18="W"), AND(F18&lt;400,$E18="M")),1,0),IF($D19="70+",F18*0,F18*IF(OR(AND(F18&lt;100, $E18="W"), AND(F18&lt;400,$E18="M")),0.07,0.035)))),0)</f>
        <v>0</v>
      </c>
      <c r="G20" s="21">
        <f>IF(OR($E18="M",$E18="W"),IF($D19="u60",G18*IF(OR(AND(G18&lt;100, $E18="W"), AND(G18&lt;400,$E18="M")),0.07,0.035),IF($D19="60-69",G18*0.025*IF(OR(AND(G18&lt;100, $E18="W"), AND(G18&lt;400,$E18="M")),1,0),IF($D19="70+",G18*0,G18*IF(OR(AND(G18&lt;100, $E18="W"), AND(G18&lt;400,$E18="M")),0.07,0.035)))),0)</f>
        <v>0</v>
      </c>
      <c r="H20" s="21">
        <f>IF(OR($E18="M",$E18="W"),IF($D19="u60",H18*IF(OR(AND(H18&lt;100, $E18="W"), AND(H18&lt;400,$E18="M")),0.07,0.035),IF($D19="60-69",H18*0.025*IF(OR(AND(H18&lt;100, $E18="W"), AND(H18&lt;400,$E18="M")),1,0),IF($D19="70+",H18*0,H18*IF(OR(AND(H18&lt;100, $E18="W"), AND(H18&lt;400,$E18="M")),0.07,0.035)))),0)</f>
        <v>0</v>
      </c>
      <c r="I20" s="21">
        <f>IF(OR($E18="M",$E18="W"),IF($D19="u60",I18*IF(OR(AND(I18&lt;100, $E18="W"), AND(I18&lt;400,$E18="M")),0.07,0.035),IF($D19="60-69",I18*0.025*IF(OR(AND(I18&lt;100, $E18="W"), AND(I18&lt;400,$E18="M")),1,0),IF($D19="70+",I18*0,I18*IF(OR(AND(I18&lt;100, $E18="W"), AND(I18&lt;400,$E18="M")),0.07,0.035)))),0)</f>
        <v>0</v>
      </c>
      <c r="J20" s="21">
        <f>IF(OR($E18="M",$E18="W"),IF($D19="u60",J18*IF(OR(AND(J18&lt;100, $E18="W"), AND(J18&lt;400,$E18="M")),0.07,0.035),IF($D19="60-69",J18*0.025*IF(OR(AND(J18&lt;100, $E18="W"), AND(J18&lt;400,$E18="M")),1,0),IF($D19="70+",J18*0,J18*IF(OR(AND(J18&lt;100, $E18="W"), AND(J18&lt;400,$E18="M")),0.07,0.035)))),0)</f>
        <v>0</v>
      </c>
      <c r="K20" s="21">
        <f t="shared" si="0"/>
        <v>0</v>
      </c>
      <c r="L20" s="21">
        <f>SUM(K19:K20)</f>
        <v>0</v>
      </c>
      <c r="M20" s="63"/>
      <c r="N20" s="70"/>
      <c r="O20" s="71"/>
    </row>
    <row r="21" spans="1:15" ht="14.4" thickTop="1" x14ac:dyDescent="0.25">
      <c r="A21" s="14"/>
      <c r="B21" s="15"/>
      <c r="C21" s="16"/>
      <c r="D21" s="16"/>
      <c r="E21" s="36" t="s">
        <v>21</v>
      </c>
      <c r="F21" s="37"/>
      <c r="G21" s="37"/>
      <c r="H21" s="37"/>
      <c r="I21" s="37"/>
      <c r="J21" s="37"/>
      <c r="K21" s="17">
        <f t="shared" si="0"/>
        <v>0</v>
      </c>
      <c r="L21" s="17">
        <f>IF(D22="70+",0,K21)</f>
        <v>0</v>
      </c>
      <c r="M21" s="61">
        <f>COUNTIF(F21:J21,"&gt;0")</f>
        <v>0</v>
      </c>
      <c r="N21" s="66"/>
      <c r="O21" s="67"/>
    </row>
    <row r="22" spans="1:15" ht="13.8" x14ac:dyDescent="0.25">
      <c r="A22" s="29"/>
      <c r="B22" s="30"/>
      <c r="C22" s="31"/>
      <c r="D22" s="31"/>
      <c r="E22" s="36"/>
      <c r="F22" s="17">
        <f>IF(OR($E21="M",$E21="W"),IF($D22="u60",F21*0.035*IF(OR(AND(F21&lt;100, $E21="W"), AND(F21&lt;400,$E21="M")),0,1),IF($D22="60-69",F21*0.025*IF(OR(AND(F21&lt;100, $E21="W"), AND(F21&lt;400,$E21="M")),0,1),IF($D22="70+",F21*0*IF(OR(AND(F21&lt;100, $E21="W"), AND(F21&lt;400,$E21="M")),0,1),F21*0.035*IF(OR(AND(F21&lt;100, $E21="W"), AND(F21&lt;400,$E21="M")),0,1)))),0)</f>
        <v>0</v>
      </c>
      <c r="G22" s="17">
        <f>IF(OR($E21="M",$E21="W"),IF($D22="u60",G21*0.035*IF(OR(AND(G21&lt;100, $E21="W"), AND(G21&lt;400,$E21="M")),0,1),IF($D22="60-69",G21*0.025*IF(OR(AND(G21&lt;100, $E21="W"), AND(G21&lt;400,$E21="M")),0,1),IF($D22="70+",G21*0*IF(OR(AND(G21&lt;100, $E21="W"), AND(G21&lt;400,$E21="M")),0,1),G21*0.035*IF(OR(AND(G21&lt;100, $E21="W"), AND(G21&lt;400,$E21="M")),0,1)))),0)</f>
        <v>0</v>
      </c>
      <c r="H22" s="17">
        <f>IF(OR($E21="M",$E21="W"),IF($D22="u60",H21*0.035*IF(OR(AND(H21&lt;100, $E21="W"), AND(H21&lt;400,$E21="M")),0,1),IF($D22="60-69",H21*0.025*IF(OR(AND(H21&lt;100, $E21="W"), AND(H21&lt;400,$E21="M")),0,1),IF($D22="70+",H21*0*IF(OR(AND(H21&lt;100, $E21="W"), AND(H21&lt;400,$E21="M")),0,1),H21*0.035*IF(OR(AND(H21&lt;100, $E21="W"), AND(H21&lt;400,$E21="M")),0,1)))),0)</f>
        <v>0</v>
      </c>
      <c r="I22" s="17">
        <f>IF(OR($E21="M",$E21="W"),IF($D22="u60",I21*0.035*IF(OR(AND(I21&lt;100, $E21="W"), AND(I21&lt;400,$E21="M")),0,1),IF($D22="60-69",I21*0.025*IF(OR(AND(I21&lt;100, $E21="W"), AND(I21&lt;400,$E21="M")),0,1),IF($D22="70+",I21*0*IF(OR(AND(I21&lt;100, $E21="W"), AND(I21&lt;400,$E21="M")),0,1),I21*0.035*IF(OR(AND(I21&lt;100, $E21="W"), AND(I21&lt;400,$E21="M")),0,1)))),0)</f>
        <v>0</v>
      </c>
      <c r="J22" s="17">
        <f>IF(OR($E21="M",$E21="W"),IF($D22="u60",J21*0.035*IF(OR(AND(J21&lt;100, $E21="W"), AND(J21&lt;400,$E21="M")),0,1),IF($D22="60-69",J21*0.025*IF(OR(AND(J21&lt;100, $E21="W"), AND(J21&lt;400,$E21="M")),0,1),IF($D22="70+",J21*0*IF(OR(AND(J21&lt;100, $E21="W"), AND(J21&lt;400,$E21="M")),0,1),J21*0.035*IF(OR(AND(J21&lt;100, $E21="W"), AND(J21&lt;400,$E21="M")),0,1)))),0)</f>
        <v>0</v>
      </c>
      <c r="K22" s="17">
        <f t="shared" si="0"/>
        <v>0</v>
      </c>
      <c r="L22" s="17"/>
      <c r="M22" s="62"/>
      <c r="N22" s="68"/>
      <c r="O22" s="69"/>
    </row>
    <row r="23" spans="1:15" ht="14.4" thickBot="1" x14ac:dyDescent="0.3">
      <c r="A23" s="18"/>
      <c r="B23" s="19"/>
      <c r="C23" s="20"/>
      <c r="D23" s="20"/>
      <c r="E23" s="36"/>
      <c r="F23" s="21">
        <f>IF(OR($E21="M",$E21="W"),IF($D22="u60",F21*IF(OR(AND(F21&lt;100, $E21="W"), AND(F21&lt;400,$E21="M")),0.07,0.035),IF($D22="60-69",F21*0.025*IF(OR(AND(F21&lt;100, $E21="W"), AND(F21&lt;400,$E21="M")),1,0),IF($D22="70+",F21*0,F21*IF(OR(AND(F21&lt;100, $E21="W"), AND(F21&lt;400,$E21="M")),0.07,0.035)))),0)</f>
        <v>0</v>
      </c>
      <c r="G23" s="21">
        <f>IF(OR($E21="M",$E21="W"),IF($D22="u60",G21*IF(OR(AND(G21&lt;100, $E21="W"), AND(G21&lt;400,$E21="M")),0.07,0.035),IF($D22="60-69",G21*0.025*IF(OR(AND(G21&lt;100, $E21="W"), AND(G21&lt;400,$E21="M")),1,0),IF($D22="70+",G21*0,G21*IF(OR(AND(G21&lt;100, $E21="W"), AND(G21&lt;400,$E21="M")),0.07,0.035)))),0)</f>
        <v>0</v>
      </c>
      <c r="H23" s="21">
        <f>IF(OR($E21="M",$E21="W"),IF($D22="u60",H21*IF(OR(AND(H21&lt;100, $E21="W"), AND(H21&lt;400,$E21="M")),0.07,0.035),IF($D22="60-69",H21*0.025*IF(OR(AND(H21&lt;100, $E21="W"), AND(H21&lt;400,$E21="M")),1,0),IF($D22="70+",H21*0,H21*IF(OR(AND(H21&lt;100, $E21="W"), AND(H21&lt;400,$E21="M")),0.07,0.035)))),0)</f>
        <v>0</v>
      </c>
      <c r="I23" s="21">
        <f>IF(OR($E21="M",$E21="W"),IF($D22="u60",I21*IF(OR(AND(I21&lt;100, $E21="W"), AND(I21&lt;400,$E21="M")),0.07,0.035),IF($D22="60-69",I21*0.025*IF(OR(AND(I21&lt;100, $E21="W"), AND(I21&lt;400,$E21="M")),1,0),IF($D22="70+",I21*0,I21*IF(OR(AND(I21&lt;100, $E21="W"), AND(I21&lt;400,$E21="M")),0.07,0.035)))),0)</f>
        <v>0</v>
      </c>
      <c r="J23" s="21">
        <f>IF(OR($E21="M",$E21="W"),IF($D22="u60",J21*IF(OR(AND(J21&lt;100, $E21="W"), AND(J21&lt;400,$E21="M")),0.07,0.035),IF($D22="60-69",J21*0.025*IF(OR(AND(J21&lt;100, $E21="W"), AND(J21&lt;400,$E21="M")),1,0),IF($D22="70+",J21*0,J21*IF(OR(AND(J21&lt;100, $E21="W"), AND(J21&lt;400,$E21="M")),0.07,0.035)))),0)</f>
        <v>0</v>
      </c>
      <c r="K23" s="21">
        <f t="shared" si="0"/>
        <v>0</v>
      </c>
      <c r="L23" s="21">
        <f>SUM(K22:K23)</f>
        <v>0</v>
      </c>
      <c r="M23" s="63"/>
      <c r="N23" s="70"/>
      <c r="O23" s="71"/>
    </row>
    <row r="24" spans="1:15" ht="14.4" thickTop="1" x14ac:dyDescent="0.25">
      <c r="A24" s="14"/>
      <c r="B24" s="15"/>
      <c r="C24" s="16"/>
      <c r="D24" s="16"/>
      <c r="E24" s="36" t="s">
        <v>21</v>
      </c>
      <c r="F24" s="37"/>
      <c r="G24" s="37"/>
      <c r="H24" s="37"/>
      <c r="I24" s="37"/>
      <c r="J24" s="37"/>
      <c r="K24" s="17">
        <f t="shared" si="0"/>
        <v>0</v>
      </c>
      <c r="L24" s="17">
        <f>IF(D25="70+",0,K24)</f>
        <v>0</v>
      </c>
      <c r="M24" s="61">
        <f>COUNTIF(F24:J24,"&gt;0")</f>
        <v>0</v>
      </c>
      <c r="N24" s="66"/>
      <c r="O24" s="67"/>
    </row>
    <row r="25" spans="1:15" ht="13.8" x14ac:dyDescent="0.25">
      <c r="A25" s="29"/>
      <c r="B25" s="30"/>
      <c r="C25" s="31"/>
      <c r="D25" s="31"/>
      <c r="E25" s="36"/>
      <c r="F25" s="17">
        <f>IF(OR($E24="M",$E24="W"),IF($D25="u60",F24*0.035*IF(OR(AND(F24&lt;100, $E24="W"), AND(F24&lt;400,$E24="M")),0,1),IF($D25="60-69",F24*0.025*IF(OR(AND(F24&lt;100, $E24="W"), AND(F24&lt;400,$E24="M")),0,1),IF($D25="70+",F24*0*IF(OR(AND(F24&lt;100, $E24="W"), AND(F24&lt;400,$E24="M")),0,1),F24*0.035*IF(OR(AND(F24&lt;100, $E24="W"), AND(F24&lt;400,$E24="M")),0,1)))),0)</f>
        <v>0</v>
      </c>
      <c r="G25" s="17">
        <f>IF(OR($E24="M",$E24="W"),IF($D25="u60",G24*0.035*IF(OR(AND(G24&lt;100, $E24="W"), AND(G24&lt;400,$E24="M")),0,1),IF($D25="60-69",G24*0.025*IF(OR(AND(G24&lt;100, $E24="W"), AND(G24&lt;400,$E24="M")),0,1),IF($D25="70+",G24*0*IF(OR(AND(G24&lt;100, $E24="W"), AND(G24&lt;400,$E24="M")),0,1),G24*0.035*IF(OR(AND(G24&lt;100, $E24="W"), AND(G24&lt;400,$E24="M")),0,1)))),0)</f>
        <v>0</v>
      </c>
      <c r="H25" s="17">
        <f>IF(OR($E24="M",$E24="W"),IF($D25="u60",H24*0.035*IF(OR(AND(H24&lt;100, $E24="W"), AND(H24&lt;400,$E24="M")),0,1),IF($D25="60-69",H24*0.025*IF(OR(AND(H24&lt;100, $E24="W"), AND(H24&lt;400,$E24="M")),0,1),IF($D25="70+",H24*0*IF(OR(AND(H24&lt;100, $E24="W"), AND(H24&lt;400,$E24="M")),0,1),H24*0.035*IF(OR(AND(H24&lt;100, $E24="W"), AND(H24&lt;400,$E24="M")),0,1)))),0)</f>
        <v>0</v>
      </c>
      <c r="I25" s="17">
        <f>IF(OR($E24="M",$E24="W"),IF($D25="u60",I24*0.035*IF(OR(AND(I24&lt;100, $E24="W"), AND(I24&lt;400,$E24="M")),0,1),IF($D25="60-69",I24*0.025*IF(OR(AND(I24&lt;100, $E24="W"), AND(I24&lt;400,$E24="M")),0,1),IF($D25="70+",I24*0*IF(OR(AND(I24&lt;100, $E24="W"), AND(I24&lt;400,$E24="M")),0,1),I24*0.035*IF(OR(AND(I24&lt;100, $E24="W"), AND(I24&lt;400,$E24="M")),0,1)))),0)</f>
        <v>0</v>
      </c>
      <c r="J25" s="17">
        <f>IF(OR($E24="M",$E24="W"),IF($D25="u60",J24*0.035*IF(OR(AND(J24&lt;100, $E24="W"), AND(J24&lt;400,$E24="M")),0,1),IF($D25="60-69",J24*0.025*IF(OR(AND(J24&lt;100, $E24="W"), AND(J24&lt;400,$E24="M")),0,1),IF($D25="70+",J24*0*IF(OR(AND(J24&lt;100, $E24="W"), AND(J24&lt;400,$E24="M")),0,1),J24*0.035*IF(OR(AND(J24&lt;100, $E24="W"), AND(J24&lt;400,$E24="M")),0,1)))),0)</f>
        <v>0</v>
      </c>
      <c r="K25" s="17">
        <f t="shared" si="0"/>
        <v>0</v>
      </c>
      <c r="L25" s="17"/>
      <c r="M25" s="62"/>
      <c r="N25" s="68"/>
      <c r="O25" s="69"/>
    </row>
    <row r="26" spans="1:15" ht="14.4" thickBot="1" x14ac:dyDescent="0.3">
      <c r="A26" s="18"/>
      <c r="B26" s="19"/>
      <c r="C26" s="20"/>
      <c r="D26" s="20"/>
      <c r="E26" s="36"/>
      <c r="F26" s="21">
        <f>IF(OR($E24="M",$E24="W"),IF($D25="u60",F24*IF(OR(AND(F24&lt;100, $E24="W"), AND(F24&lt;400,$E24="M")),0.07,0.035),IF($D25="60-69",F24*0.025*IF(OR(AND(F24&lt;100, $E24="W"), AND(F24&lt;400,$E24="M")),1,0),IF($D25="70+",F24*0,F24*IF(OR(AND(F24&lt;100, $E24="W"), AND(F24&lt;400,$E24="M")),0.07,0.035)))),0)</f>
        <v>0</v>
      </c>
      <c r="G26" s="21">
        <f>IF(OR($E24="M",$E24="W"),IF($D25="u60",G24*IF(OR(AND(G24&lt;100, $E24="W"), AND(G24&lt;400,$E24="M")),0.07,0.035),IF($D25="60-69",G24*0.025*IF(OR(AND(G24&lt;100, $E24="W"), AND(G24&lt;400,$E24="M")),1,0),IF($D25="70+",G24*0,G24*IF(OR(AND(G24&lt;100, $E24="W"), AND(G24&lt;400,$E24="M")),0.07,0.035)))),0)</f>
        <v>0</v>
      </c>
      <c r="H26" s="21">
        <f>IF(OR($E24="M",$E24="W"),IF($D25="u60",H24*IF(OR(AND(H24&lt;100, $E24="W"), AND(H24&lt;400,$E24="M")),0.07,0.035),IF($D25="60-69",H24*0.025*IF(OR(AND(H24&lt;100, $E24="W"), AND(H24&lt;400,$E24="M")),1,0),IF($D25="70+",H24*0,H24*IF(OR(AND(H24&lt;100, $E24="W"), AND(H24&lt;400,$E24="M")),0.07,0.035)))),0)</f>
        <v>0</v>
      </c>
      <c r="I26" s="21">
        <f>IF(OR($E24="M",$E24="W"),IF($D25="u60",I24*IF(OR(AND(I24&lt;100, $E24="W"), AND(I24&lt;400,$E24="M")),0.07,0.035),IF($D25="60-69",I24*0.025*IF(OR(AND(I24&lt;100, $E24="W"), AND(I24&lt;400,$E24="M")),1,0),IF($D25="70+",I24*0,I24*IF(OR(AND(I24&lt;100, $E24="W"), AND(I24&lt;400,$E24="M")),0.07,0.035)))),0)</f>
        <v>0</v>
      </c>
      <c r="J26" s="21">
        <f>IF(OR($E24="M",$E24="W"),IF($D25="u60",J24*IF(OR(AND(J24&lt;100, $E24="W"), AND(J24&lt;400,$E24="M")),0.07,0.035),IF($D25="60-69",J24*0.025*IF(OR(AND(J24&lt;100, $E24="W"), AND(J24&lt;400,$E24="M")),1,0),IF($D25="70+",J24*0,J24*IF(OR(AND(J24&lt;100, $E24="W"), AND(J24&lt;400,$E24="M")),0.07,0.035)))),0)</f>
        <v>0</v>
      </c>
      <c r="K26" s="21">
        <f t="shared" si="0"/>
        <v>0</v>
      </c>
      <c r="L26" s="21">
        <f>SUM(K25:K26)</f>
        <v>0</v>
      </c>
      <c r="M26" s="63"/>
      <c r="N26" s="70"/>
      <c r="O26" s="71"/>
    </row>
    <row r="27" spans="1:15" ht="14.4" thickTop="1" x14ac:dyDescent="0.25">
      <c r="A27" s="14"/>
      <c r="B27" s="15"/>
      <c r="C27" s="16"/>
      <c r="D27" s="16"/>
      <c r="E27" s="36" t="s">
        <v>21</v>
      </c>
      <c r="F27" s="37"/>
      <c r="G27" s="37"/>
      <c r="H27" s="37"/>
      <c r="I27" s="37"/>
      <c r="J27" s="37"/>
      <c r="K27" s="17">
        <f t="shared" si="0"/>
        <v>0</v>
      </c>
      <c r="L27" s="17">
        <f>IF(D28="70+",0,K27)</f>
        <v>0</v>
      </c>
      <c r="M27" s="61">
        <f>COUNTIF(F27:J27,"&gt;0")</f>
        <v>0</v>
      </c>
      <c r="N27" s="66"/>
      <c r="O27" s="67"/>
    </row>
    <row r="28" spans="1:15" ht="13.8" x14ac:dyDescent="0.25">
      <c r="A28" s="29"/>
      <c r="B28" s="30"/>
      <c r="C28" s="31"/>
      <c r="D28" s="31"/>
      <c r="E28" s="36"/>
      <c r="F28" s="17">
        <f>IF(OR($E27="M",$E27="W"),IF($D28="u60",F27*0.035*IF(OR(AND(F27&lt;100, $E27="W"), AND(F27&lt;400,$E27="M")),0,1),IF($D28="60-69",F27*0.025*IF(OR(AND(F27&lt;100, $E27="W"), AND(F27&lt;400,$E27="M")),0,1),IF($D28="70+",F27*0*IF(OR(AND(F27&lt;100, $E27="W"), AND(F27&lt;400,$E27="M")),0,1),F27*0.035*IF(OR(AND(F27&lt;100, $E27="W"), AND(F27&lt;400,$E27="M")),0,1)))),0)</f>
        <v>0</v>
      </c>
      <c r="G28" s="17">
        <f>IF(OR($E27="M",$E27="W"),IF($D28="u60",G27*0.035*IF(OR(AND(G27&lt;100, $E27="W"), AND(G27&lt;400,$E27="M")),0,1),IF($D28="60-69",G27*0.025*IF(OR(AND(G27&lt;100, $E27="W"), AND(G27&lt;400,$E27="M")),0,1),IF($D28="70+",G27*0*IF(OR(AND(G27&lt;100, $E27="W"), AND(G27&lt;400,$E27="M")),0,1),G27*0.035*IF(OR(AND(G27&lt;100, $E27="W"), AND(G27&lt;400,$E27="M")),0,1)))),0)</f>
        <v>0</v>
      </c>
      <c r="H28" s="17">
        <f>IF(OR($E27="M",$E27="W"),IF($D28="u60",H27*0.035*IF(OR(AND(H27&lt;100, $E27="W"), AND(H27&lt;400,$E27="M")),0,1),IF($D28="60-69",H27*0.025*IF(OR(AND(H27&lt;100, $E27="W"), AND(H27&lt;400,$E27="M")),0,1),IF($D28="70+",H27*0*IF(OR(AND(H27&lt;100, $E27="W"), AND(H27&lt;400,$E27="M")),0,1),H27*0.035*IF(OR(AND(H27&lt;100, $E27="W"), AND(H27&lt;400,$E27="M")),0,1)))),0)</f>
        <v>0</v>
      </c>
      <c r="I28" s="17">
        <f>IF(OR($E27="M",$E27="W"),IF($D28="u60",I27*0.035*IF(OR(AND(I27&lt;100, $E27="W"), AND(I27&lt;400,$E27="M")),0,1),IF($D28="60-69",I27*0.025*IF(OR(AND(I27&lt;100, $E27="W"), AND(I27&lt;400,$E27="M")),0,1),IF($D28="70+",I27*0*IF(OR(AND(I27&lt;100, $E27="W"), AND(I27&lt;400,$E27="M")),0,1),I27*0.035*IF(OR(AND(I27&lt;100, $E27="W"), AND(I27&lt;400,$E27="M")),0,1)))),0)</f>
        <v>0</v>
      </c>
      <c r="J28" s="17">
        <f>IF(OR($E27="M",$E27="W"),IF($D28="u60",J27*0.035*IF(OR(AND(J27&lt;100, $E27="W"), AND(J27&lt;400,$E27="M")),0,1),IF($D28="60-69",J27*0.025*IF(OR(AND(J27&lt;100, $E27="W"), AND(J27&lt;400,$E27="M")),0,1),IF($D28="70+",J27*0*IF(OR(AND(J27&lt;100, $E27="W"), AND(J27&lt;400,$E27="M")),0,1),J27*0.035*IF(OR(AND(J27&lt;100, $E27="W"), AND(J27&lt;400,$E27="M")),0,1)))),0)</f>
        <v>0</v>
      </c>
      <c r="K28" s="17">
        <f t="shared" si="0"/>
        <v>0</v>
      </c>
      <c r="L28" s="17"/>
      <c r="M28" s="62"/>
      <c r="N28" s="68"/>
      <c r="O28" s="69"/>
    </row>
    <row r="29" spans="1:15" ht="14.4" thickBot="1" x14ac:dyDescent="0.3">
      <c r="A29" s="18"/>
      <c r="B29" s="19"/>
      <c r="C29" s="20"/>
      <c r="D29" s="20"/>
      <c r="E29" s="36"/>
      <c r="F29" s="21">
        <f>IF(OR($E27="M",$E27="W"),IF($D28="u60",F27*IF(OR(AND(F27&lt;100, $E27="W"), AND(F27&lt;400,$E27="M")),0.07,0.035),IF($D28="60-69",F27*0.025*IF(OR(AND(F27&lt;100, $E27="W"), AND(F27&lt;400,$E27="M")),1,0),IF($D28="70+",F27*0,F27*IF(OR(AND(F27&lt;100, $E27="W"), AND(F27&lt;400,$E27="M")),0.07,0.035)))),0)</f>
        <v>0</v>
      </c>
      <c r="G29" s="21">
        <f>IF(OR($E27="M",$E27="W"),IF($D28="u60",G27*IF(OR(AND(G27&lt;100, $E27="W"), AND(G27&lt;400,$E27="M")),0.07,0.035),IF($D28="60-69",G27*0.025*IF(OR(AND(G27&lt;100, $E27="W"), AND(G27&lt;400,$E27="M")),1,0),IF($D28="70+",G27*0,G27*IF(OR(AND(G27&lt;100, $E27="W"), AND(G27&lt;400,$E27="M")),0.07,0.035)))),0)</f>
        <v>0</v>
      </c>
      <c r="H29" s="21">
        <f>IF(OR($E27="M",$E27="W"),IF($D28="u60",H27*IF(OR(AND(H27&lt;100, $E27="W"), AND(H27&lt;400,$E27="M")),0.07,0.035),IF($D28="60-69",H27*0.025*IF(OR(AND(H27&lt;100, $E27="W"), AND(H27&lt;400,$E27="M")),1,0),IF($D28="70+",H27*0,H27*IF(OR(AND(H27&lt;100, $E27="W"), AND(H27&lt;400,$E27="M")),0.07,0.035)))),0)</f>
        <v>0</v>
      </c>
      <c r="I29" s="21">
        <f>IF(OR($E27="M",$E27="W"),IF($D28="u60",I27*IF(OR(AND(I27&lt;100, $E27="W"), AND(I27&lt;400,$E27="M")),0.07,0.035),IF($D28="60-69",I27*0.025*IF(OR(AND(I27&lt;100, $E27="W"), AND(I27&lt;400,$E27="M")),1,0),IF($D28="70+",I27*0,I27*IF(OR(AND(I27&lt;100, $E27="W"), AND(I27&lt;400,$E27="M")),0.07,0.035)))),0)</f>
        <v>0</v>
      </c>
      <c r="J29" s="21">
        <f>IF(OR($E27="M",$E27="W"),IF($D28="u60",J27*IF(OR(AND(J27&lt;100, $E27="W"), AND(J27&lt;400,$E27="M")),0.07,0.035),IF($D28="60-69",J27*0.025*IF(OR(AND(J27&lt;100, $E27="W"), AND(J27&lt;400,$E27="M")),1,0),IF($D28="70+",J27*0,J27*IF(OR(AND(J27&lt;100, $E27="W"), AND(J27&lt;400,$E27="M")),0.07,0.035)))),0)</f>
        <v>0</v>
      </c>
      <c r="K29" s="21">
        <f t="shared" si="0"/>
        <v>0</v>
      </c>
      <c r="L29" s="21">
        <f>SUM(K28:K29)</f>
        <v>0</v>
      </c>
      <c r="M29" s="63"/>
      <c r="N29" s="70"/>
      <c r="O29" s="71"/>
    </row>
    <row r="30" spans="1:15" ht="14.4" thickTop="1" x14ac:dyDescent="0.25">
      <c r="A30" s="14"/>
      <c r="B30" s="15"/>
      <c r="C30" s="16"/>
      <c r="D30" s="16"/>
      <c r="E30" s="36" t="s">
        <v>21</v>
      </c>
      <c r="F30" s="37"/>
      <c r="G30" s="37"/>
      <c r="H30" s="37"/>
      <c r="I30" s="37"/>
      <c r="J30" s="37"/>
      <c r="K30" s="17">
        <f t="shared" si="0"/>
        <v>0</v>
      </c>
      <c r="L30" s="17">
        <f>IF(D31="70+",0,K30)</f>
        <v>0</v>
      </c>
      <c r="M30" s="61">
        <f>COUNTIF(F30:J30,"&gt;0")</f>
        <v>0</v>
      </c>
      <c r="N30" s="66"/>
      <c r="O30" s="67"/>
    </row>
    <row r="31" spans="1:15" ht="13.8" x14ac:dyDescent="0.25">
      <c r="A31" s="29"/>
      <c r="B31" s="30"/>
      <c r="C31" s="31"/>
      <c r="D31" s="31"/>
      <c r="E31" s="36"/>
      <c r="F31" s="17">
        <f>IF(OR($E30="M",$E30="W"),IF($D31="u60",F30*0.035*IF(OR(AND(F30&lt;100, $E30="W"), AND(F30&lt;400,$E30="M")),0,1),IF($D31="60-69",F30*0.025*IF(OR(AND(F30&lt;100, $E30="W"), AND(F30&lt;400,$E30="M")),0,1),IF($D31="70+",F30*0*IF(OR(AND(F30&lt;100, $E30="W"), AND(F30&lt;400,$E30="M")),0,1),F30*0.035*IF(OR(AND(F30&lt;100, $E30="W"), AND(F30&lt;400,$E30="M")),0,1)))),0)</f>
        <v>0</v>
      </c>
      <c r="G31" s="17">
        <f>IF(OR($E30="M",$E30="W"),IF($D31="u60",G30*0.035*IF(OR(AND(G30&lt;100, $E30="W"), AND(G30&lt;400,$E30="M")),0,1),IF($D31="60-69",G30*0.025*IF(OR(AND(G30&lt;100, $E30="W"), AND(G30&lt;400,$E30="M")),0,1),IF($D31="70+",G30*0*IF(OR(AND(G30&lt;100, $E30="W"), AND(G30&lt;400,$E30="M")),0,1),G30*0.035*IF(OR(AND(G30&lt;100, $E30="W"), AND(G30&lt;400,$E30="M")),0,1)))),0)</f>
        <v>0</v>
      </c>
      <c r="H31" s="17">
        <f>IF(OR($E30="M",$E30="W"),IF($D31="u60",H30*0.035*IF(OR(AND(H30&lt;100, $E30="W"), AND(H30&lt;400,$E30="M")),0,1),IF($D31="60-69",H30*0.025*IF(OR(AND(H30&lt;100, $E30="W"), AND(H30&lt;400,$E30="M")),0,1),IF($D31="70+",H30*0*IF(OR(AND(H30&lt;100, $E30="W"), AND(H30&lt;400,$E30="M")),0,1),H30*0.035*IF(OR(AND(H30&lt;100, $E30="W"), AND(H30&lt;400,$E30="M")),0,1)))),0)</f>
        <v>0</v>
      </c>
      <c r="I31" s="17">
        <f>IF(OR($E30="M",$E30="W"),IF($D31="u60",I30*0.035*IF(OR(AND(I30&lt;100, $E30="W"), AND(I30&lt;400,$E30="M")),0,1),IF($D31="60-69",I30*0.025*IF(OR(AND(I30&lt;100, $E30="W"), AND(I30&lt;400,$E30="M")),0,1),IF($D31="70+",I30*0*IF(OR(AND(I30&lt;100, $E30="W"), AND(I30&lt;400,$E30="M")),0,1),I30*0.035*IF(OR(AND(I30&lt;100, $E30="W"), AND(I30&lt;400,$E30="M")),0,1)))),0)</f>
        <v>0</v>
      </c>
      <c r="J31" s="17">
        <f>IF(OR($E30="M",$E30="W"),IF($D31="u60",J30*0.035*IF(OR(AND(J30&lt;100, $E30="W"), AND(J30&lt;400,$E30="M")),0,1),IF($D31="60-69",J30*0.025*IF(OR(AND(J30&lt;100, $E30="W"), AND(J30&lt;400,$E30="M")),0,1),IF($D31="70+",J30*0*IF(OR(AND(J30&lt;100, $E30="W"), AND(J30&lt;400,$E30="M")),0,1),J30*0.035*IF(OR(AND(J30&lt;100, $E30="W"), AND(J30&lt;400,$E30="M")),0,1)))),0)</f>
        <v>0</v>
      </c>
      <c r="K31" s="17">
        <f t="shared" si="0"/>
        <v>0</v>
      </c>
      <c r="L31" s="17"/>
      <c r="M31" s="62"/>
      <c r="N31" s="68"/>
      <c r="O31" s="69"/>
    </row>
    <row r="32" spans="1:15" ht="14.4" thickBot="1" x14ac:dyDescent="0.3">
      <c r="A32" s="18"/>
      <c r="B32" s="19"/>
      <c r="C32" s="20"/>
      <c r="D32" s="20"/>
      <c r="E32" s="36"/>
      <c r="F32" s="21">
        <f>IF(OR($E30="M",$E30="W"),IF($D31="u60",F30*IF(OR(AND(F30&lt;100, $E30="W"), AND(F30&lt;400,$E30="M")),0.07,0.035),IF($D31="60-69",F30*0.025*IF(OR(AND(F30&lt;100, $E30="W"), AND(F30&lt;400,$E30="M")),1,0),IF($D31="70+",F30*0,F30*IF(OR(AND(F30&lt;100, $E30="W"), AND(F30&lt;400,$E30="M")),0.07,0.035)))),0)</f>
        <v>0</v>
      </c>
      <c r="G32" s="21">
        <f>IF(OR($E30="M",$E30="W"),IF($D31="u60",G30*IF(OR(AND(G30&lt;100, $E30="W"), AND(G30&lt;400,$E30="M")),0.07,0.035),IF($D31="60-69",G30*0.025*IF(OR(AND(G30&lt;100, $E30="W"), AND(G30&lt;400,$E30="M")),1,0),IF($D31="70+",G30*0,G30*IF(OR(AND(G30&lt;100, $E30="W"), AND(G30&lt;400,$E30="M")),0.07,0.035)))),0)</f>
        <v>0</v>
      </c>
      <c r="H32" s="21">
        <f>IF(OR($E30="M",$E30="W"),IF($D31="u60",H30*IF(OR(AND(H30&lt;100, $E30="W"), AND(H30&lt;400,$E30="M")),0.07,0.035),IF($D31="60-69",H30*0.025*IF(OR(AND(H30&lt;100, $E30="W"), AND(H30&lt;400,$E30="M")),1,0),IF($D31="70+",H30*0,H30*IF(OR(AND(H30&lt;100, $E30="W"), AND(H30&lt;400,$E30="M")),0.07,0.035)))),0)</f>
        <v>0</v>
      </c>
      <c r="I32" s="21">
        <f>IF(OR($E30="M",$E30="W"),IF($D31="u60",I30*IF(OR(AND(I30&lt;100, $E30="W"), AND(I30&lt;400,$E30="M")),0.07,0.035),IF($D31="60-69",I30*0.025*IF(OR(AND(I30&lt;100, $E30="W"), AND(I30&lt;400,$E30="M")),1,0),IF($D31="70+",I30*0,I30*IF(OR(AND(I30&lt;100, $E30="W"), AND(I30&lt;400,$E30="M")),0.07,0.035)))),0)</f>
        <v>0</v>
      </c>
      <c r="J32" s="21">
        <f>IF(OR($E30="M",$E30="W"),IF($D31="u60",J30*IF(OR(AND(J30&lt;100, $E30="W"), AND(J30&lt;400,$E30="M")),0.07,0.035),IF($D31="60-69",J30*0.025*IF(OR(AND(J30&lt;100, $E30="W"), AND(J30&lt;400,$E30="M")),1,0),IF($D31="70+",J30*0,J30*IF(OR(AND(J30&lt;100, $E30="W"), AND(J30&lt;400,$E30="M")),0.07,0.035)))),0)</f>
        <v>0</v>
      </c>
      <c r="K32" s="21">
        <f t="shared" si="0"/>
        <v>0</v>
      </c>
      <c r="L32" s="21">
        <f>SUM(K31:K32)</f>
        <v>0</v>
      </c>
      <c r="M32" s="63"/>
      <c r="N32" s="70"/>
      <c r="O32" s="71"/>
    </row>
    <row r="33" spans="1:15" ht="14.4" thickTop="1" x14ac:dyDescent="0.25">
      <c r="A33" s="22"/>
      <c r="B33" s="22"/>
      <c r="C33" s="22"/>
      <c r="D33" s="22"/>
      <c r="E33" s="22"/>
      <c r="F33" s="22"/>
      <c r="G33" s="77" t="s">
        <v>13</v>
      </c>
      <c r="H33" s="77"/>
      <c r="I33" s="28" t="s">
        <v>18</v>
      </c>
      <c r="J33" s="58">
        <f>Page33!J33 + COUNTA(B10,B13,B16,B19,B22,B26,B25,B26,B28,B31)</f>
        <v>0</v>
      </c>
      <c r="K33" s="27">
        <f>Page33!K33 + K9+K12+K15+K18+K21+K24+K27+K30</f>
        <v>0</v>
      </c>
      <c r="L33" s="24">
        <f>SUM(L9,L12,L15,L18,L21,L24,L27,L30)</f>
        <v>0</v>
      </c>
      <c r="M33" s="22" t="s">
        <v>12</v>
      </c>
      <c r="N33" s="25"/>
    </row>
    <row r="34" spans="1:15" ht="13.8" x14ac:dyDescent="0.25">
      <c r="A34" s="22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3">
        <f>Page33!L34 +L11+L14+L17+L20+L23+L26+L29+L32</f>
        <v>0</v>
      </c>
      <c r="M34" s="22" t="s">
        <v>50</v>
      </c>
      <c r="N34" s="26"/>
    </row>
    <row r="35" spans="1:15" ht="13.8" x14ac:dyDescent="0.25">
      <c r="A35" s="22"/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</row>
    <row r="36" spans="1:15" ht="13.8" x14ac:dyDescent="0.25">
      <c r="A36" s="72" t="s">
        <v>65</v>
      </c>
      <c r="B36" s="72"/>
      <c r="C36" s="73"/>
      <c r="D36" s="73"/>
      <c r="E36" s="73"/>
      <c r="F36" s="73"/>
      <c r="G36" s="73"/>
      <c r="H36" s="54" t="s">
        <v>66</v>
      </c>
      <c r="I36" s="73"/>
      <c r="J36" s="73"/>
      <c r="K36" s="73"/>
      <c r="L36" s="73"/>
      <c r="M36" s="22"/>
      <c r="N36" s="22"/>
      <c r="O36" s="22"/>
    </row>
    <row r="37" spans="1:15" ht="13.8" x14ac:dyDescent="0.25">
      <c r="A37" s="22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</row>
  </sheetData>
  <sheetProtection algorithmName="SHA-512" hashValue="e+CxNFe1uOGwHq7nl0YFpVuu8Hh3TxZab54wsNWcgKKicc0YFiMFolT2QOsuk+pAb9wHYkTi5+G6RukAjq/iYg==" saltValue="4ZCbY8EUhtlkLGLJpYfyKQ==" spinCount="100000" sheet="1" objects="1" scenarios="1" selectLockedCells="1"/>
  <mergeCells count="35">
    <mergeCell ref="G1:I1"/>
    <mergeCell ref="AY1:AZ1"/>
    <mergeCell ref="G2:I2"/>
    <mergeCell ref="I4:K4"/>
    <mergeCell ref="C5:F5"/>
    <mergeCell ref="G5:H5"/>
    <mergeCell ref="N19:O19"/>
    <mergeCell ref="A6:O6"/>
    <mergeCell ref="N9:O9"/>
    <mergeCell ref="N10:O10"/>
    <mergeCell ref="N11:O11"/>
    <mergeCell ref="N12:O12"/>
    <mergeCell ref="N13:O13"/>
    <mergeCell ref="N14:O14"/>
    <mergeCell ref="N15:O15"/>
    <mergeCell ref="N16:O16"/>
    <mergeCell ref="N17:O17"/>
    <mergeCell ref="N18:O18"/>
    <mergeCell ref="N31:O31"/>
    <mergeCell ref="N20:O20"/>
    <mergeCell ref="N21:O21"/>
    <mergeCell ref="N22:O22"/>
    <mergeCell ref="N23:O23"/>
    <mergeCell ref="N24:O24"/>
    <mergeCell ref="N25:O25"/>
    <mergeCell ref="N26:O26"/>
    <mergeCell ref="N27:O27"/>
    <mergeCell ref="N28:O28"/>
    <mergeCell ref="N29:O29"/>
    <mergeCell ref="N30:O30"/>
    <mergeCell ref="N32:O32"/>
    <mergeCell ref="G33:H33"/>
    <mergeCell ref="A36:B36"/>
    <mergeCell ref="C36:G36"/>
    <mergeCell ref="I36:L36"/>
  </mergeCells>
  <dataValidations count="5">
    <dataValidation allowBlank="1" showInputMessage="1" showErrorMessage="1" errorTitle="Age Group" error="Please enter U60 if Employee is less than 60 years old. Or Enter B67 if he/she is between 60 and 70 years old. Or Enter 70+ if he/she is 70 years or over" promptTitle="Age Group" sqref="E10:E11 E13:E14 E16:E17 E19:E20 E22:E23 E25:E26 E28:E29 E31:E32" xr:uid="{6038F50C-F926-464C-98A3-6C9A5168A2CB}"/>
    <dataValidation type="list" allowBlank="1" showInputMessage="1" showErrorMessage="1" errorTitle="Age Group" error="Please enter U60 if Employee is less than 60 years old. Or Enter B67 if he/she is between 60 and 70 years old. Or Enter 70+ if he/she is 70 years or over" promptTitle="Age Group" sqref="D10 D28 D25 D22 D19 D16 D13 D31" xr:uid="{E47EEFD8-36FB-4685-B46A-2355BCFD7B85}">
      <formula1>$AY$2:$AY$4</formula1>
    </dataValidation>
    <dataValidation type="list" allowBlank="1" showInputMessage="1" showErrorMessage="1" sqref="E9 E12 E15 E18 E21 E24 E27 E30" xr:uid="{A0A073D4-C86D-492F-B809-10041BDF7624}">
      <formula1>$P$3:$P$4</formula1>
    </dataValidation>
    <dataValidation type="list" allowBlank="1" showInputMessage="1" showErrorMessage="1" errorTitle="Sex" error="Please enter M for male of F for female" promptTitle="Sex" sqref="C19 C28 C22 C25" xr:uid="{62E15FE1-4E48-4B1E-A16C-0D6693CA764D}">
      <formula1>$P$1:$P$2</formula1>
    </dataValidation>
    <dataValidation type="list" allowBlank="1" showInputMessage="1" showErrorMessage="1" errorTitle="Sex" error="Please enter M for male or F for female" promptTitle="Sex" sqref="C13 C31 C10 C16" xr:uid="{A5CD6AC8-0C78-46FC-A0AC-08A5201A8612}">
      <formula1>$P$1:$P$2</formula1>
    </dataValidation>
  </dataValidations>
  <pageMargins left="0.5" right="0.5" top="0.25" bottom="0.25" header="0.5" footer="0.5"/>
  <pageSetup paperSize="5" scale="92" orientation="landscape" r:id="rId1"/>
  <headerFooter alignWithMargins="0">
    <oddFooter>&amp;L
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9569" r:id="rId4" name="Drop Down 1">
              <controlPr defaultSize="0" autoLine="0" autoPict="0">
                <anchor moveWithCells="1">
                  <from>
                    <xdr:col>8</xdr:col>
                    <xdr:colOff>937260</xdr:colOff>
                    <xdr:row>4</xdr:row>
                    <xdr:rowOff>7620</xdr:rowOff>
                  </from>
                  <to>
                    <xdr:col>10</xdr:col>
                    <xdr:colOff>220980</xdr:colOff>
                    <xdr:row>5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42A704-B27D-433C-B33E-09FDBCF0FF36}">
  <sheetPr>
    <pageSetUpPr fitToPage="1"/>
  </sheetPr>
  <dimension ref="A1:BA37"/>
  <sheetViews>
    <sheetView zoomScale="86" zoomScaleNormal="86" workbookViewId="0">
      <selection activeCell="C36" sqref="C36:G36"/>
    </sheetView>
  </sheetViews>
  <sheetFormatPr defaultRowHeight="13.2" x14ac:dyDescent="0.25"/>
  <cols>
    <col min="1" max="1" width="14.5546875" customWidth="1"/>
    <col min="2" max="2" width="25.6640625" customWidth="1"/>
    <col min="3" max="3" width="4.33203125" customWidth="1"/>
    <col min="4" max="4" width="8.6640625" customWidth="1"/>
    <col min="5" max="5" width="3.6640625" customWidth="1"/>
    <col min="6" max="10" width="14.109375" customWidth="1"/>
    <col min="11" max="11" width="16.109375" bestFit="1" customWidth="1"/>
    <col min="12" max="12" width="19.5546875" customWidth="1"/>
    <col min="13" max="14" width="3.6640625" customWidth="1"/>
    <col min="15" max="15" width="16.88671875" customWidth="1"/>
    <col min="16" max="16" width="6.6640625" hidden="1" customWidth="1"/>
    <col min="49" max="49" width="15.6640625" bestFit="1" customWidth="1"/>
    <col min="50" max="50" width="14.88671875" bestFit="1" customWidth="1"/>
    <col min="51" max="51" width="8.88671875" customWidth="1"/>
    <col min="52" max="52" width="17.109375" bestFit="1" customWidth="1"/>
  </cols>
  <sheetData>
    <row r="1" spans="1:53" ht="15.6" x14ac:dyDescent="0.3">
      <c r="A1" s="1"/>
      <c r="B1" s="2"/>
      <c r="F1" s="2"/>
      <c r="G1" s="75" t="s">
        <v>0</v>
      </c>
      <c r="H1" s="75"/>
      <c r="I1" s="75"/>
      <c r="L1" s="4" t="s">
        <v>15</v>
      </c>
      <c r="M1" s="4"/>
      <c r="N1" s="4"/>
      <c r="O1" s="2"/>
      <c r="P1" s="40" t="s">
        <v>21</v>
      </c>
      <c r="AW1" s="45" t="s">
        <v>40</v>
      </c>
      <c r="AX1" s="45" t="s">
        <v>41</v>
      </c>
      <c r="AY1" s="74" t="s">
        <v>43</v>
      </c>
      <c r="AZ1" s="74"/>
      <c r="BA1" s="45" t="s">
        <v>59</v>
      </c>
    </row>
    <row r="2" spans="1:53" ht="15.6" x14ac:dyDescent="0.3">
      <c r="A2" s="2"/>
      <c r="B2" s="2"/>
      <c r="F2" s="2"/>
      <c r="G2" s="74" t="s">
        <v>1</v>
      </c>
      <c r="H2" s="74"/>
      <c r="I2" s="74"/>
      <c r="L2" s="32"/>
      <c r="M2" s="5"/>
      <c r="O2" s="3" t="s">
        <v>117</v>
      </c>
      <c r="P2" s="38" t="s">
        <v>20</v>
      </c>
      <c r="AW2" s="45" t="s">
        <v>14</v>
      </c>
      <c r="AX2" s="49">
        <f>EOMONTH(G5,-1)+1</f>
        <v>45839</v>
      </c>
      <c r="AY2" s="53" t="s">
        <v>47</v>
      </c>
      <c r="AZ2" s="45" t="s">
        <v>44</v>
      </c>
      <c r="BA2">
        <f>WEEKNUM(G5,12)-WEEKNUM(DATE(YEAR(G5),MONTH(G5),1),12)+1</f>
        <v>5</v>
      </c>
    </row>
    <row r="3" spans="1:53" ht="15.6" x14ac:dyDescent="0.3">
      <c r="A3" s="2"/>
      <c r="B3" s="2"/>
      <c r="F3" s="3" t="s">
        <v>6</v>
      </c>
      <c r="G3" s="33"/>
      <c r="H3" s="33"/>
      <c r="I3" s="34"/>
      <c r="J3" s="2"/>
      <c r="L3" s="2"/>
      <c r="M3" s="2"/>
      <c r="O3" s="2"/>
      <c r="P3" s="39" t="s">
        <v>22</v>
      </c>
      <c r="AW3" s="45" t="s">
        <v>35</v>
      </c>
      <c r="AY3" s="45" t="s">
        <v>62</v>
      </c>
      <c r="AZ3" s="45" t="s">
        <v>45</v>
      </c>
    </row>
    <row r="4" spans="1:53" ht="15" x14ac:dyDescent="0.25">
      <c r="A4" s="2"/>
      <c r="B4" s="2"/>
      <c r="F4" s="3" t="s">
        <v>2</v>
      </c>
      <c r="G4" s="35"/>
      <c r="H4" s="3" t="s">
        <v>3</v>
      </c>
      <c r="I4" s="80"/>
      <c r="J4" s="80"/>
      <c r="K4" s="80"/>
      <c r="L4" s="2"/>
      <c r="M4" s="2"/>
      <c r="N4" s="2"/>
      <c r="O4" s="2"/>
      <c r="P4" s="39" t="s">
        <v>21</v>
      </c>
      <c r="AW4" s="45" t="s">
        <v>36</v>
      </c>
      <c r="AY4" s="45" t="s">
        <v>48</v>
      </c>
      <c r="AZ4" s="45" t="s">
        <v>46</v>
      </c>
    </row>
    <row r="5" spans="1:53" ht="15.6" x14ac:dyDescent="0.3">
      <c r="A5" s="2"/>
      <c r="B5" s="2"/>
      <c r="C5" s="76" t="s">
        <v>4</v>
      </c>
      <c r="D5" s="76"/>
      <c r="E5" s="76"/>
      <c r="F5" s="76"/>
      <c r="G5" s="78">
        <v>45869</v>
      </c>
      <c r="H5" s="79"/>
      <c r="I5" s="55" t="s">
        <v>14</v>
      </c>
      <c r="J5" s="51">
        <v>7</v>
      </c>
      <c r="K5" s="50"/>
      <c r="L5" s="2"/>
      <c r="M5" s="2"/>
      <c r="N5" s="2"/>
      <c r="O5" s="2"/>
      <c r="R5" s="45"/>
      <c r="AW5" s="45" t="s">
        <v>37</v>
      </c>
    </row>
    <row r="6" spans="1:53" ht="18" customHeight="1" x14ac:dyDescent="0.25">
      <c r="A6" s="74" t="s">
        <v>5</v>
      </c>
      <c r="B6" s="74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AW6" s="45" t="s">
        <v>38</v>
      </c>
    </row>
    <row r="7" spans="1:53" ht="13.8" x14ac:dyDescent="0.25">
      <c r="A7" s="6"/>
      <c r="B7" s="6"/>
      <c r="C7" s="6"/>
      <c r="D7" s="52"/>
      <c r="E7" s="41" t="s">
        <v>22</v>
      </c>
      <c r="F7" s="7" t="s">
        <v>14</v>
      </c>
      <c r="G7" s="8" t="s">
        <v>14</v>
      </c>
      <c r="H7" s="8" t="s">
        <v>14</v>
      </c>
      <c r="I7" s="8" t="s">
        <v>14</v>
      </c>
      <c r="J7" s="9" t="s">
        <v>14</v>
      </c>
      <c r="K7" s="6" t="s">
        <v>16</v>
      </c>
      <c r="L7" s="10" t="s">
        <v>49</v>
      </c>
      <c r="M7" s="43" t="s">
        <v>19</v>
      </c>
      <c r="N7" s="60"/>
      <c r="O7" s="52"/>
      <c r="AW7" s="45" t="s">
        <v>39</v>
      </c>
    </row>
    <row r="8" spans="1:53" ht="14.4" thickBot="1" x14ac:dyDescent="0.3">
      <c r="A8" s="11" t="s">
        <v>7</v>
      </c>
      <c r="B8" s="12" t="s">
        <v>10</v>
      </c>
      <c r="C8" s="12" t="s">
        <v>8</v>
      </c>
      <c r="D8" s="12" t="s">
        <v>42</v>
      </c>
      <c r="E8" s="42" t="s">
        <v>21</v>
      </c>
      <c r="F8" s="46">
        <f>IF(WEEKDAY(AX2)&gt;J5-1,AX2+7-(WEEKDAY(AX2)-(J5-1)),IF(WEEKDAY(AX2)&lt;J5-1,AX2 + (J5-1) - WEEKDAY(AX2),AX2))</f>
        <v>45842</v>
      </c>
      <c r="G8" s="47">
        <f>F8+7</f>
        <v>45849</v>
      </c>
      <c r="H8" s="47">
        <f>G8+7</f>
        <v>45856</v>
      </c>
      <c r="I8" s="47">
        <f>H8+7</f>
        <v>45863</v>
      </c>
      <c r="J8" s="48" t="str">
        <f>IF(MONTH(I8+7)=MONTH(G5),I8+7,"")</f>
        <v/>
      </c>
      <c r="K8" s="12" t="s">
        <v>11</v>
      </c>
      <c r="L8" s="13" t="s">
        <v>17</v>
      </c>
      <c r="M8" s="44" t="s">
        <v>79</v>
      </c>
      <c r="N8" s="64" t="s">
        <v>9</v>
      </c>
      <c r="O8" s="59"/>
      <c r="AW8" s="45" t="s">
        <v>33</v>
      </c>
    </row>
    <row r="9" spans="1:53" ht="14.4" thickTop="1" x14ac:dyDescent="0.25">
      <c r="A9" s="14"/>
      <c r="B9" s="15"/>
      <c r="C9" s="16"/>
      <c r="D9" s="16"/>
      <c r="E9" s="36" t="s">
        <v>21</v>
      </c>
      <c r="F9" s="37"/>
      <c r="G9" s="37"/>
      <c r="H9" s="37"/>
      <c r="I9" s="37"/>
      <c r="J9" s="37"/>
      <c r="K9" s="17">
        <f t="shared" ref="K9:K32" si="0">SUM(F9:J9)</f>
        <v>0</v>
      </c>
      <c r="L9" s="17">
        <f>IF(D10="70+",0,K9)</f>
        <v>0</v>
      </c>
      <c r="M9" s="61">
        <f>COUNTIF(F9:J9,"&gt;0")</f>
        <v>0</v>
      </c>
      <c r="N9" s="66"/>
      <c r="O9" s="67"/>
      <c r="AW9" s="45" t="s">
        <v>34</v>
      </c>
    </row>
    <row r="10" spans="1:53" ht="13.8" x14ac:dyDescent="0.25">
      <c r="A10" s="29"/>
      <c r="B10" s="30"/>
      <c r="C10" s="31"/>
      <c r="D10" s="31"/>
      <c r="E10" s="36"/>
      <c r="F10" s="17">
        <f>IF(OR($E9="M",$E9="W"),IF($D10="u60",F9*0.035*IF(OR(AND(F9&lt;100, $E9="W"), AND(F9&lt;400,$E9="M")),0,1),IF($D10="60-69",F9*0.025*IF(OR(AND(F9&lt;100, $E9="W"), AND(F9&lt;400,$E9="M")),0,1),IF($D10="70+",F9*0*IF(OR(AND(F9&lt;100, $E9="W"), AND(F9&lt;400,$E9="M")),0,1),F9*0.035*IF(OR(AND(F9&lt;100, $E9="W"), AND(F9&lt;400,$E9="M")),0,1)))),0)</f>
        <v>0</v>
      </c>
      <c r="G10" s="17">
        <f>IF(OR($E9="M",$E9="W"),IF($D10="u60",G9*0.035*IF(OR(AND(G9&lt;100, $E9="W"), AND(G9&lt;400,$E9="M")),0,1),IF($D10="60-69",G9*0.025*IF(OR(AND(G9&lt;100, $E9="W"), AND(G9&lt;400,$E9="M")),0,1),IF($D10="70+",G9*0*IF(OR(AND(G9&lt;100, $E9="W"), AND(G9&lt;400,$E9="M")),0,1),G9*0.035*IF(OR(AND(G9&lt;100, $E9="W"), AND(G9&lt;400,$E9="M")),0,1)))),0)</f>
        <v>0</v>
      </c>
      <c r="H10" s="17">
        <f>IF(OR($E9="M",$E9="W"),IF($D10="u60",H9*0.035*IF(OR(AND(H9&lt;100, $E9="W"), AND(H9&lt;400,$E9="M")),0,1),IF($D10="60-69",H9*0.025*IF(OR(AND(H9&lt;100, $E9="W"), AND(H9&lt;400,$E9="M")),0,1),IF($D10="70+",H9*0*IF(OR(AND(H9&lt;100, $E9="W"), AND(H9&lt;400,$E9="M")),0,1),H9*0.035*IF(OR(AND(H9&lt;100, $E9="W"), AND(H9&lt;400,$E9="M")),0,1)))),0)</f>
        <v>0</v>
      </c>
      <c r="I10" s="17">
        <f>IF(OR($E9="M",$E9="W"),IF($D10="u60",I9*0.035*IF(OR(AND(I9&lt;100, $E9="W"), AND(I9&lt;400,$E9="M")),0,1),IF($D10="60-69",I9*0.025*IF(OR(AND(I9&lt;100, $E9="W"), AND(I9&lt;400,$E9="M")),0,1),IF($D10="70+",I9*0*IF(OR(AND(I9&lt;100, $E9="W"), AND(I9&lt;400,$E9="M")),0,1),I9*0.035*IF(OR(AND(I9&lt;100, $E9="W"), AND(I9&lt;400,$E9="M")),0,1)))),0)</f>
        <v>0</v>
      </c>
      <c r="J10" s="17">
        <f>IF(OR($E9="M",$E9="W"),IF($D10="u60",J9*0.035*IF(OR(AND(J9&lt;100, $E9="W"), AND(J9&lt;400,$E9="M")),0,1),IF($D10="60-69",J9*0.025*IF(OR(AND(J9&lt;100, $E9="W"), AND(J9&lt;400,$E9="M")),0,1),IF($D10="70+",J9*0*IF(OR(AND(J9&lt;100, $E9="W"), AND(J9&lt;400,$E9="M")),0,1),J9*0.035*IF(OR(AND(J9&lt;100, $E9="W"), AND(J9&lt;400,$E9="M")),0,1)))),0)</f>
        <v>0</v>
      </c>
      <c r="K10" s="17">
        <f t="shared" si="0"/>
        <v>0</v>
      </c>
      <c r="L10" s="17"/>
      <c r="M10" s="62"/>
      <c r="N10" s="68"/>
      <c r="O10" s="69"/>
      <c r="T10" s="45"/>
    </row>
    <row r="11" spans="1:53" ht="14.4" thickBot="1" x14ac:dyDescent="0.3">
      <c r="A11" s="18"/>
      <c r="B11" s="19"/>
      <c r="C11" s="20"/>
      <c r="D11" s="20"/>
      <c r="E11" s="36"/>
      <c r="F11" s="21">
        <f>IF(OR($E9="M",$E9="W"),IF($D10="u60",F9*IF(OR(AND(F9&lt;100, $E9="W"), AND(F9&lt;400,$E9="M")),0.07,0.035),IF($D10="60-69",F9*0.025*IF(OR(AND(F9&lt;100, $E9="W"), AND(F9&lt;400,$E9="M")),1,0),IF($D10="70+",F9*0,F9*IF(OR(AND(F9&lt;100, $E9="W"), AND(F9&lt;400,$E9="M")),0.07,0.035)))),0)</f>
        <v>0</v>
      </c>
      <c r="G11" s="21">
        <f>IF(OR($E9="M",$E9="W"),IF($D10="u60",G9*IF(OR(AND(G9&lt;100, $E9="W"), AND(G9&lt;400,$E9="M")),0.07,0.035),IF($D10="60-69",G9*0.025*IF(OR(AND(G9&lt;100, $E9="W"), AND(G9&lt;400,$E9="M")),1,0),IF($D10="70+",G9*0,G9*IF(OR(AND(G9&lt;100, $E9="W"), AND(G9&lt;400,$E9="M")),0.07,0.035)))),0)</f>
        <v>0</v>
      </c>
      <c r="H11" s="21">
        <f>IF(OR($E9="M",$E9="W"),IF($D10="u60",H9*IF(OR(AND(H9&lt;100, $E9="W"), AND(H9&lt;400,$E9="M")),0.07,0.035),IF($D10="60-69",H9*0.025*IF(OR(AND(H9&lt;100, $E9="W"), AND(H9&lt;400,$E9="M")),1,0),IF($D10="70+",H9*0,H9*IF(OR(AND(H9&lt;100, $E9="W"), AND(H9&lt;400,$E9="M")),0.07,0.035)))),0)</f>
        <v>0</v>
      </c>
      <c r="I11" s="21">
        <f>IF(OR($E9="M",$E9="W"),IF($D10="u60",I9*IF(OR(AND(I9&lt;100, $E9="W"), AND(I9&lt;400,$E9="M")),0.07,0.035),IF($D10="60-69",I9*0.025*IF(OR(AND(I9&lt;100, $E9="W"), AND(I9&lt;400,$E9="M")),1,0),IF($D10="70+",I9*0,I9*IF(OR(AND(I9&lt;100, $E9="W"), AND(I9&lt;400,$E9="M")),0.07,0.035)))),0)</f>
        <v>0</v>
      </c>
      <c r="J11" s="21">
        <f>IF(OR($E9="M",$E9="W"),IF($D10="u60",J9*IF(OR(AND(J9&lt;100, $E9="W"), AND(J9&lt;400,$E9="M")),0.07,0.035),IF($D10="60-69",J9*0.025*IF(OR(AND(J9&lt;100, $E9="W"), AND(J9&lt;400,$E9="M")),1,0),IF($D10="70+",J9*0,J9*IF(OR(AND(J9&lt;100, $E9="W"), AND(J9&lt;400,$E9="M")),0.07,0.035)))),0)</f>
        <v>0</v>
      </c>
      <c r="K11" s="21">
        <f t="shared" si="0"/>
        <v>0</v>
      </c>
      <c r="L11" s="21">
        <f>SUM(K10:K11)</f>
        <v>0</v>
      </c>
      <c r="M11" s="63"/>
      <c r="N11" s="70"/>
      <c r="O11" s="71"/>
    </row>
    <row r="12" spans="1:53" ht="14.4" thickTop="1" x14ac:dyDescent="0.25">
      <c r="A12" s="14"/>
      <c r="B12" s="15"/>
      <c r="C12" s="16"/>
      <c r="D12" s="16"/>
      <c r="E12" s="36" t="s">
        <v>21</v>
      </c>
      <c r="F12" s="37"/>
      <c r="G12" s="37"/>
      <c r="H12" s="37"/>
      <c r="I12" s="37"/>
      <c r="J12" s="37"/>
      <c r="K12" s="17">
        <f t="shared" si="0"/>
        <v>0</v>
      </c>
      <c r="L12" s="17">
        <f>IF(D13="70+",0,K12)</f>
        <v>0</v>
      </c>
      <c r="M12" s="61">
        <f>COUNTIF(F12:J12,"&gt;0")</f>
        <v>0</v>
      </c>
      <c r="N12" s="66"/>
      <c r="O12" s="67"/>
    </row>
    <row r="13" spans="1:53" ht="13.8" x14ac:dyDescent="0.25">
      <c r="A13" s="29"/>
      <c r="B13" s="30"/>
      <c r="C13" s="31"/>
      <c r="D13" s="31"/>
      <c r="E13" s="36"/>
      <c r="F13" s="17">
        <f>IF(OR($E12="M",$E12="W"),IF($D13="u60",F12*0.035*IF(OR(AND(F12&lt;100, $E12="W"), AND(F12&lt;400,$E12="M")),0,1),IF($D13="60-69",F12*0.025*IF(OR(AND(F12&lt;100, $E12="W"), AND(F12&lt;400,$E12="M")),0,1),IF($D13="70+",F12*0*IF(OR(AND(F12&lt;100, $E12="W"), AND(F12&lt;400,$E12="M")),0,1),F12*0.035*IF(OR(AND(F12&lt;100, $E12="W"), AND(F12&lt;400,$E12="M")),0,1)))),0)</f>
        <v>0</v>
      </c>
      <c r="G13" s="17">
        <f>IF(OR($E12="M",$E12="W"),IF($D13="u60",G12*0.035*IF(OR(AND(G12&lt;100, $E12="W"), AND(G12&lt;400,$E12="M")),0,1),IF($D13="60-69",G12*0.025*IF(OR(AND(G12&lt;100, $E12="W"), AND(G12&lt;400,$E12="M")),0,1),IF($D13="70+",G12*0*IF(OR(AND(G12&lt;100, $E12="W"), AND(G12&lt;400,$E12="M")),0,1),G12*0.035*IF(OR(AND(G12&lt;100, $E12="W"), AND(G12&lt;400,$E12="M")),0,1)))),0)</f>
        <v>0</v>
      </c>
      <c r="H13" s="17">
        <f>IF(OR($E12="M",$E12="W"),IF($D13="u60",H12*0.035*IF(OR(AND(H12&lt;100, $E12="W"), AND(H12&lt;400,$E12="M")),0,1),IF($D13="60-69",H12*0.025*IF(OR(AND(H12&lt;100, $E12="W"), AND(H12&lt;400,$E12="M")),0,1),IF($D13="70+",H12*0*IF(OR(AND(H12&lt;100, $E12="W"), AND(H12&lt;400,$E12="M")),0,1),H12*0.035*IF(OR(AND(H12&lt;100, $E12="W"), AND(H12&lt;400,$E12="M")),0,1)))),0)</f>
        <v>0</v>
      </c>
      <c r="I13" s="17">
        <f>IF(OR($E12="M",$E12="W"),IF($D13="u60",I12*0.035*IF(OR(AND(I12&lt;100, $E12="W"), AND(I12&lt;400,$E12="M")),0,1),IF($D13="60-69",I12*0.025*IF(OR(AND(I12&lt;100, $E12="W"), AND(I12&lt;400,$E12="M")),0,1),IF($D13="70+",I12*0*IF(OR(AND(I12&lt;100, $E12="W"), AND(I12&lt;400,$E12="M")),0,1),I12*0.035*IF(OR(AND(I12&lt;100, $E12="W"), AND(I12&lt;400,$E12="M")),0,1)))),0)</f>
        <v>0</v>
      </c>
      <c r="J13" s="17">
        <f>IF(OR($E12="M",$E12="W"),IF($D13="u60",J12*0.035*IF(OR(AND(J12&lt;100, $E12="W"), AND(J12&lt;400,$E12="M")),0,1),IF($D13="60-69",J12*0.025*IF(OR(AND(J12&lt;100, $E12="W"), AND(J12&lt;400,$E12="M")),0,1),IF($D13="70+",J12*0*IF(OR(AND(J12&lt;100, $E12="W"), AND(J12&lt;400,$E12="M")),0,1),J12*0.035*IF(OR(AND(J12&lt;100, $E12="W"), AND(J12&lt;400,$E12="M")),0,1)))),0)</f>
        <v>0</v>
      </c>
      <c r="K13" s="17">
        <f t="shared" si="0"/>
        <v>0</v>
      </c>
      <c r="L13" s="17"/>
      <c r="M13" s="62"/>
      <c r="N13" s="68"/>
      <c r="O13" s="69"/>
    </row>
    <row r="14" spans="1:53" ht="14.4" thickBot="1" x14ac:dyDescent="0.3">
      <c r="A14" s="18"/>
      <c r="B14" s="19"/>
      <c r="C14" s="20"/>
      <c r="D14" s="20"/>
      <c r="E14" s="36"/>
      <c r="F14" s="21">
        <f>IF(OR($E12="M",$E12="W"),IF($D13="u60",F12*IF(OR(AND(F12&lt;100, $E12="W"), AND(F12&lt;400,$E12="M")),0.07,0.035),IF($D13="60-69",F12*0.025*IF(OR(AND(F12&lt;100, $E12="W"), AND(F12&lt;400,$E12="M")),1,0),IF($D13="70+",F12*0,F12*IF(OR(AND(F12&lt;100, $E12="W"), AND(F12&lt;400,$E12="M")),0.07,0.035)))),0)</f>
        <v>0</v>
      </c>
      <c r="G14" s="21">
        <f>IF(OR($E12="M",$E12="W"),IF($D13="u60",G12*IF(OR(AND(G12&lt;100, $E12="W"), AND(G12&lt;400,$E12="M")),0.07,0.035),IF($D13="60-69",G12*0.025*IF(OR(AND(G12&lt;100, $E12="W"), AND(G12&lt;400,$E12="M")),1,0),IF($D13="70+",G12*0,G12*IF(OR(AND(G12&lt;100, $E12="W"), AND(G12&lt;400,$E12="M")),0.07,0.035)))),0)</f>
        <v>0</v>
      </c>
      <c r="H14" s="21">
        <f>IF(OR($E12="M",$E12="W"),IF($D13="u60",H12*IF(OR(AND(H12&lt;100, $E12="W"), AND(H12&lt;400,$E12="M")),0.07,0.035),IF($D13="60-69",H12*0.025*IF(OR(AND(H12&lt;100, $E12="W"), AND(H12&lt;400,$E12="M")),1,0),IF($D13="70+",H12*0,H12*IF(OR(AND(H12&lt;100, $E12="W"), AND(H12&lt;400,$E12="M")),0.07,0.035)))),0)</f>
        <v>0</v>
      </c>
      <c r="I14" s="21">
        <f>IF(OR($E12="M",$E12="W"),IF($D13="u60",I12*IF(OR(AND(I12&lt;100, $E12="W"), AND(I12&lt;400,$E12="M")),0.07,0.035),IF($D13="60-69",I12*0.025*IF(OR(AND(I12&lt;100, $E12="W"), AND(I12&lt;400,$E12="M")),1,0),IF($D13="70+",I12*0,I12*IF(OR(AND(I12&lt;100, $E12="W"), AND(I12&lt;400,$E12="M")),0.07,0.035)))),0)</f>
        <v>0</v>
      </c>
      <c r="J14" s="21">
        <f>IF(OR($E12="M",$E12="W"),IF($D13="u60",J12*IF(OR(AND(J12&lt;100, $E12="W"), AND(J12&lt;400,$E12="M")),0.07,0.035),IF($D13="60-69",J12*0.025*IF(OR(AND(J12&lt;100, $E12="W"), AND(J12&lt;400,$E12="M")),1,0),IF($D13="70+",J12*0,J12*IF(OR(AND(J12&lt;100, $E12="W"), AND(J12&lt;400,$E12="M")),0.07,0.035)))),0)</f>
        <v>0</v>
      </c>
      <c r="K14" s="21">
        <f t="shared" si="0"/>
        <v>0</v>
      </c>
      <c r="L14" s="21">
        <f>SUM(K13:K14)</f>
        <v>0</v>
      </c>
      <c r="M14" s="63"/>
      <c r="N14" s="70"/>
      <c r="O14" s="71"/>
    </row>
    <row r="15" spans="1:53" ht="14.4" thickTop="1" x14ac:dyDescent="0.25">
      <c r="A15" s="14"/>
      <c r="B15" s="15"/>
      <c r="C15" s="16"/>
      <c r="D15" s="16"/>
      <c r="E15" s="36" t="s">
        <v>21</v>
      </c>
      <c r="F15" s="37"/>
      <c r="G15" s="37"/>
      <c r="H15" s="37"/>
      <c r="I15" s="37"/>
      <c r="J15" s="37"/>
      <c r="K15" s="17">
        <f t="shared" si="0"/>
        <v>0</v>
      </c>
      <c r="L15" s="17">
        <f>IF(D16="70+",0,K15)</f>
        <v>0</v>
      </c>
      <c r="M15" s="61">
        <f>COUNTIF(F15:J15,"&gt;0")</f>
        <v>0</v>
      </c>
      <c r="N15" s="66"/>
      <c r="O15" s="67"/>
    </row>
    <row r="16" spans="1:53" ht="13.8" x14ac:dyDescent="0.25">
      <c r="A16" s="29"/>
      <c r="B16" s="30"/>
      <c r="C16" s="31"/>
      <c r="D16" s="31"/>
      <c r="E16" s="36"/>
      <c r="F16" s="17">
        <f>IF(OR($E15="M",$E15="W"),IF($D16="u60",F15*0.035*IF(OR(AND(F15&lt;100, $E15="W"), AND(F15&lt;400,$E15="M")),0,1),IF($D16="60-69",F15*0.025*IF(OR(AND(F15&lt;100, $E15="W"), AND(F15&lt;400,$E15="M")),0,1),IF($D16="70+",F15*0*IF(OR(AND(F15&lt;100, $E15="W"), AND(F15&lt;400,$E15="M")),0,1),F15*0.035*IF(OR(AND(F15&lt;100, $E15="W"), AND(F15&lt;400,$E15="M")),0,1)))),0)</f>
        <v>0</v>
      </c>
      <c r="G16" s="17">
        <f>IF(OR($E15="M",$E15="W"),IF($D16="u60",G15*0.035*IF(OR(AND(G15&lt;100, $E15="W"), AND(G15&lt;400,$E15="M")),0,1),IF($D16="60-69",G15*0.025*IF(OR(AND(G15&lt;100, $E15="W"), AND(G15&lt;400,$E15="M")),0,1),IF($D16="70+",G15*0*IF(OR(AND(G15&lt;100, $E15="W"), AND(G15&lt;400,$E15="M")),0,1),G15*0.035*IF(OR(AND(G15&lt;100, $E15="W"), AND(G15&lt;400,$E15="M")),0,1)))),0)</f>
        <v>0</v>
      </c>
      <c r="H16" s="17">
        <f>IF(OR($E15="M",$E15="W"),IF($D16="u60",H15*0.035*IF(OR(AND(H15&lt;100, $E15="W"), AND(H15&lt;400,$E15="M")),0,1),IF($D16="60-69",H15*0.025*IF(OR(AND(H15&lt;100, $E15="W"), AND(H15&lt;400,$E15="M")),0,1),IF($D16="70+",H15*0*IF(OR(AND(H15&lt;100, $E15="W"), AND(H15&lt;400,$E15="M")),0,1),H15*0.035*IF(OR(AND(H15&lt;100, $E15="W"), AND(H15&lt;400,$E15="M")),0,1)))),0)</f>
        <v>0</v>
      </c>
      <c r="I16" s="17">
        <f>IF(OR($E15="M",$E15="W"),IF($D16="u60",I15*0.035*IF(OR(AND(I15&lt;100, $E15="W"), AND(I15&lt;400,$E15="M")),0,1),IF($D16="60-69",I15*0.025*IF(OR(AND(I15&lt;100, $E15="W"), AND(I15&lt;400,$E15="M")),0,1),IF($D16="70+",I15*0*IF(OR(AND(I15&lt;100, $E15="W"), AND(I15&lt;400,$E15="M")),0,1),I15*0.035*IF(OR(AND(I15&lt;100, $E15="W"), AND(I15&lt;400,$E15="M")),0,1)))),0)</f>
        <v>0</v>
      </c>
      <c r="J16" s="17">
        <f>IF(OR($E15="M",$E15="W"),IF($D16="u60",J15*0.035*IF(OR(AND(J15&lt;100, $E15="W"), AND(J15&lt;400,$E15="M")),0,1),IF($D16="60-69",J15*0.025*IF(OR(AND(J15&lt;100, $E15="W"), AND(J15&lt;400,$E15="M")),0,1),IF($D16="70+",J15*0*IF(OR(AND(J15&lt;100, $E15="W"), AND(J15&lt;400,$E15="M")),0,1),J15*0.035*IF(OR(AND(J15&lt;100, $E15="W"), AND(J15&lt;400,$E15="M")),0,1)))),0)</f>
        <v>0</v>
      </c>
      <c r="K16" s="17">
        <f t="shared" si="0"/>
        <v>0</v>
      </c>
      <c r="L16" s="17"/>
      <c r="M16" s="62"/>
      <c r="N16" s="68"/>
      <c r="O16" s="69"/>
    </row>
    <row r="17" spans="1:15" ht="14.4" thickBot="1" x14ac:dyDescent="0.3">
      <c r="A17" s="18"/>
      <c r="B17" s="19"/>
      <c r="C17" s="20"/>
      <c r="D17" s="20"/>
      <c r="E17" s="36"/>
      <c r="F17" s="21">
        <f>IF(OR($E15="M",$E15="W"),IF($D16="u60",F15*IF(OR(AND(F15&lt;100, $E15="W"), AND(F15&lt;400,$E15="M")),0.07,0.035),IF($D16="60-69",F15*0.025*IF(OR(AND(F15&lt;100, $E15="W"), AND(F15&lt;400,$E15="M")),1,0),IF($D16="70+",F15*0,F15*IF(OR(AND(F15&lt;100, $E15="W"), AND(F15&lt;400,$E15="M")),0.07,0.035)))),0)</f>
        <v>0</v>
      </c>
      <c r="G17" s="21">
        <f>IF(OR($E15="M",$E15="W"),IF($D16="u60",G15*IF(OR(AND(G15&lt;100, $E15="W"), AND(G15&lt;400,$E15="M")),0.07,0.035),IF($D16="60-69",G15*0.025*IF(OR(AND(G15&lt;100, $E15="W"), AND(G15&lt;400,$E15="M")),1,0),IF($D16="70+",G15*0,G15*IF(OR(AND(G15&lt;100, $E15="W"), AND(G15&lt;400,$E15="M")),0.07,0.035)))),0)</f>
        <v>0</v>
      </c>
      <c r="H17" s="21">
        <f>IF(OR($E15="M",$E15="W"),IF($D16="u60",H15*IF(OR(AND(H15&lt;100, $E15="W"), AND(H15&lt;400,$E15="M")),0.07,0.035),IF($D16="60-69",H15*0.025*IF(OR(AND(H15&lt;100, $E15="W"), AND(H15&lt;400,$E15="M")),1,0),IF($D16="70+",H15*0,H15*IF(OR(AND(H15&lt;100, $E15="W"), AND(H15&lt;400,$E15="M")),0.07,0.035)))),0)</f>
        <v>0</v>
      </c>
      <c r="I17" s="21">
        <f>IF(OR($E15="M",$E15="W"),IF($D16="u60",I15*IF(OR(AND(I15&lt;100, $E15="W"), AND(I15&lt;400,$E15="M")),0.07,0.035),IF($D16="60-69",I15*0.025*IF(OR(AND(I15&lt;100, $E15="W"), AND(I15&lt;400,$E15="M")),1,0),IF($D16="70+",I15*0,I15*IF(OR(AND(I15&lt;100, $E15="W"), AND(I15&lt;400,$E15="M")),0.07,0.035)))),0)</f>
        <v>0</v>
      </c>
      <c r="J17" s="21">
        <f>IF(OR($E15="M",$E15="W"),IF($D16="u60",J15*IF(OR(AND(J15&lt;100, $E15="W"), AND(J15&lt;400,$E15="M")),0.07,0.035),IF($D16="60-69",J15*0.025*IF(OR(AND(J15&lt;100, $E15="W"), AND(J15&lt;400,$E15="M")),1,0),IF($D16="70+",J15*0,J15*IF(OR(AND(J15&lt;100, $E15="W"), AND(J15&lt;400,$E15="M")),0.07,0.035)))),0)</f>
        <v>0</v>
      </c>
      <c r="K17" s="21">
        <f t="shared" si="0"/>
        <v>0</v>
      </c>
      <c r="L17" s="21">
        <f>SUM(K16:K17)</f>
        <v>0</v>
      </c>
      <c r="M17" s="63"/>
      <c r="N17" s="70"/>
      <c r="O17" s="71"/>
    </row>
    <row r="18" spans="1:15" ht="14.4" thickTop="1" x14ac:dyDescent="0.25">
      <c r="A18" s="14"/>
      <c r="B18" s="15"/>
      <c r="C18" s="16"/>
      <c r="D18" s="16"/>
      <c r="E18" s="36" t="s">
        <v>21</v>
      </c>
      <c r="F18" s="37"/>
      <c r="G18" s="37"/>
      <c r="H18" s="37"/>
      <c r="I18" s="37"/>
      <c r="J18" s="37"/>
      <c r="K18" s="17">
        <f t="shared" si="0"/>
        <v>0</v>
      </c>
      <c r="L18" s="17">
        <f>IF(D19="70+",0,K18)</f>
        <v>0</v>
      </c>
      <c r="M18" s="61">
        <f>COUNTIF(F18:J18,"&gt;0")</f>
        <v>0</v>
      </c>
      <c r="N18" s="66"/>
      <c r="O18" s="67"/>
    </row>
    <row r="19" spans="1:15" ht="13.8" x14ac:dyDescent="0.25">
      <c r="A19" s="29"/>
      <c r="B19" s="30"/>
      <c r="C19" s="31"/>
      <c r="D19" s="31"/>
      <c r="E19" s="36"/>
      <c r="F19" s="17">
        <f>IF(OR($E18="M",$E18="W"),IF($D19="u60",F18*0.035*IF(OR(AND(F18&lt;100, $E18="W"), AND(F18&lt;400,$E18="M")),0,1),IF($D19="60-69",F18*0.025*IF(OR(AND(F18&lt;100, $E18="W"), AND(F18&lt;400,$E18="M")),0,1),IF($D19="70+",F18*0*IF(OR(AND(F18&lt;100, $E18="W"), AND(F18&lt;400,$E18="M")),0,1),F18*0.035*IF(OR(AND(F18&lt;100, $E18="W"), AND(F18&lt;400,$E18="M")),0,1)))),0)</f>
        <v>0</v>
      </c>
      <c r="G19" s="17">
        <f>IF(OR($E18="M",$E18="W"),IF($D19="u60",G18*0.035*IF(OR(AND(G18&lt;100, $E18="W"), AND(G18&lt;400,$E18="M")),0,1),IF($D19="60-69",G18*0.025*IF(OR(AND(G18&lt;100, $E18="W"), AND(G18&lt;400,$E18="M")),0,1),IF($D19="70+",G18*0*IF(OR(AND(G18&lt;100, $E18="W"), AND(G18&lt;400,$E18="M")),0,1),G18*0.035*IF(OR(AND(G18&lt;100, $E18="W"), AND(G18&lt;400,$E18="M")),0,1)))),0)</f>
        <v>0</v>
      </c>
      <c r="H19" s="17">
        <f>IF(OR($E18="M",$E18="W"),IF($D19="u60",H18*0.035*IF(OR(AND(H18&lt;100, $E18="W"), AND(H18&lt;400,$E18="M")),0,1),IF($D19="60-69",H18*0.025*IF(OR(AND(H18&lt;100, $E18="W"), AND(H18&lt;400,$E18="M")),0,1),IF($D19="70+",H18*0*IF(OR(AND(H18&lt;100, $E18="W"), AND(H18&lt;400,$E18="M")),0,1),H18*0.035*IF(OR(AND(H18&lt;100, $E18="W"), AND(H18&lt;400,$E18="M")),0,1)))),0)</f>
        <v>0</v>
      </c>
      <c r="I19" s="17">
        <f>IF(OR($E18="M",$E18="W"),IF($D19="u60",I18*0.035*IF(OR(AND(I18&lt;100, $E18="W"), AND(I18&lt;400,$E18="M")),0,1),IF($D19="60-69",I18*0.025*IF(OR(AND(I18&lt;100, $E18="W"), AND(I18&lt;400,$E18="M")),0,1),IF($D19="70+",I18*0*IF(OR(AND(I18&lt;100, $E18="W"), AND(I18&lt;400,$E18="M")),0,1),I18*0.035*IF(OR(AND(I18&lt;100, $E18="W"), AND(I18&lt;400,$E18="M")),0,1)))),0)</f>
        <v>0</v>
      </c>
      <c r="J19" s="17">
        <f>IF(OR($E18="M",$E18="W"),IF($D19="u60",J18*0.035*IF(OR(AND(J18&lt;100, $E18="W"), AND(J18&lt;400,$E18="M")),0,1),IF($D19="60-69",J18*0.025*IF(OR(AND(J18&lt;100, $E18="W"), AND(J18&lt;400,$E18="M")),0,1),IF($D19="70+",J18*0*IF(OR(AND(J18&lt;100, $E18="W"), AND(J18&lt;400,$E18="M")),0,1),J18*0.035*IF(OR(AND(J18&lt;100, $E18="W"), AND(J18&lt;400,$E18="M")),0,1)))),0)</f>
        <v>0</v>
      </c>
      <c r="K19" s="17">
        <f t="shared" si="0"/>
        <v>0</v>
      </c>
      <c r="L19" s="17"/>
      <c r="M19" s="62"/>
      <c r="N19" s="68"/>
      <c r="O19" s="69"/>
    </row>
    <row r="20" spans="1:15" ht="14.4" thickBot="1" x14ac:dyDescent="0.3">
      <c r="A20" s="18"/>
      <c r="B20" s="19"/>
      <c r="C20" s="20"/>
      <c r="D20" s="20"/>
      <c r="E20" s="36"/>
      <c r="F20" s="21">
        <f>IF(OR($E18="M",$E18="W"),IF($D19="u60",F18*IF(OR(AND(F18&lt;100, $E18="W"), AND(F18&lt;400,$E18="M")),0.07,0.035),IF($D19="60-69",F18*0.025*IF(OR(AND(F18&lt;100, $E18="W"), AND(F18&lt;400,$E18="M")),1,0),IF($D19="70+",F18*0,F18*IF(OR(AND(F18&lt;100, $E18="W"), AND(F18&lt;400,$E18="M")),0.07,0.035)))),0)</f>
        <v>0</v>
      </c>
      <c r="G20" s="21">
        <f>IF(OR($E18="M",$E18="W"),IF($D19="u60",G18*IF(OR(AND(G18&lt;100, $E18="W"), AND(G18&lt;400,$E18="M")),0.07,0.035),IF($D19="60-69",G18*0.025*IF(OR(AND(G18&lt;100, $E18="W"), AND(G18&lt;400,$E18="M")),1,0),IF($D19="70+",G18*0,G18*IF(OR(AND(G18&lt;100, $E18="W"), AND(G18&lt;400,$E18="M")),0.07,0.035)))),0)</f>
        <v>0</v>
      </c>
      <c r="H20" s="21">
        <f>IF(OR($E18="M",$E18="W"),IF($D19="u60",H18*IF(OR(AND(H18&lt;100, $E18="W"), AND(H18&lt;400,$E18="M")),0.07,0.035),IF($D19="60-69",H18*0.025*IF(OR(AND(H18&lt;100, $E18="W"), AND(H18&lt;400,$E18="M")),1,0),IF($D19="70+",H18*0,H18*IF(OR(AND(H18&lt;100, $E18="W"), AND(H18&lt;400,$E18="M")),0.07,0.035)))),0)</f>
        <v>0</v>
      </c>
      <c r="I20" s="21">
        <f>IF(OR($E18="M",$E18="W"),IF($D19="u60",I18*IF(OR(AND(I18&lt;100, $E18="W"), AND(I18&lt;400,$E18="M")),0.07,0.035),IF($D19="60-69",I18*0.025*IF(OR(AND(I18&lt;100, $E18="W"), AND(I18&lt;400,$E18="M")),1,0),IF($D19="70+",I18*0,I18*IF(OR(AND(I18&lt;100, $E18="W"), AND(I18&lt;400,$E18="M")),0.07,0.035)))),0)</f>
        <v>0</v>
      </c>
      <c r="J20" s="21">
        <f>IF(OR($E18="M",$E18="W"),IF($D19="u60",J18*IF(OR(AND(J18&lt;100, $E18="W"), AND(J18&lt;400,$E18="M")),0.07,0.035),IF($D19="60-69",J18*0.025*IF(OR(AND(J18&lt;100, $E18="W"), AND(J18&lt;400,$E18="M")),1,0),IF($D19="70+",J18*0,J18*IF(OR(AND(J18&lt;100, $E18="W"), AND(J18&lt;400,$E18="M")),0.07,0.035)))),0)</f>
        <v>0</v>
      </c>
      <c r="K20" s="21">
        <f t="shared" si="0"/>
        <v>0</v>
      </c>
      <c r="L20" s="21">
        <f>SUM(K19:K20)</f>
        <v>0</v>
      </c>
      <c r="M20" s="63"/>
      <c r="N20" s="70"/>
      <c r="O20" s="71"/>
    </row>
    <row r="21" spans="1:15" ht="14.4" thickTop="1" x14ac:dyDescent="0.25">
      <c r="A21" s="14"/>
      <c r="B21" s="15"/>
      <c r="C21" s="16"/>
      <c r="D21" s="16"/>
      <c r="E21" s="36" t="s">
        <v>21</v>
      </c>
      <c r="F21" s="37"/>
      <c r="G21" s="37"/>
      <c r="H21" s="37"/>
      <c r="I21" s="37"/>
      <c r="J21" s="37"/>
      <c r="K21" s="17">
        <f t="shared" si="0"/>
        <v>0</v>
      </c>
      <c r="L21" s="17">
        <f>IF(D22="70+",0,K21)</f>
        <v>0</v>
      </c>
      <c r="M21" s="61">
        <f>COUNTIF(F21:J21,"&gt;0")</f>
        <v>0</v>
      </c>
      <c r="N21" s="66"/>
      <c r="O21" s="67"/>
    </row>
    <row r="22" spans="1:15" ht="13.8" x14ac:dyDescent="0.25">
      <c r="A22" s="29"/>
      <c r="B22" s="30"/>
      <c r="C22" s="31"/>
      <c r="D22" s="31"/>
      <c r="E22" s="36"/>
      <c r="F22" s="17">
        <f>IF(OR($E21="M",$E21="W"),IF($D22="u60",F21*0.035*IF(OR(AND(F21&lt;100, $E21="W"), AND(F21&lt;400,$E21="M")),0,1),IF($D22="60-69",F21*0.025*IF(OR(AND(F21&lt;100, $E21="W"), AND(F21&lt;400,$E21="M")),0,1),IF($D22="70+",F21*0*IF(OR(AND(F21&lt;100, $E21="W"), AND(F21&lt;400,$E21="M")),0,1),F21*0.035*IF(OR(AND(F21&lt;100, $E21="W"), AND(F21&lt;400,$E21="M")),0,1)))),0)</f>
        <v>0</v>
      </c>
      <c r="G22" s="17">
        <f>IF(OR($E21="M",$E21="W"),IF($D22="u60",G21*0.035*IF(OR(AND(G21&lt;100, $E21="W"), AND(G21&lt;400,$E21="M")),0,1),IF($D22="60-69",G21*0.025*IF(OR(AND(G21&lt;100, $E21="W"), AND(G21&lt;400,$E21="M")),0,1),IF($D22="70+",G21*0*IF(OR(AND(G21&lt;100, $E21="W"), AND(G21&lt;400,$E21="M")),0,1),G21*0.035*IF(OR(AND(G21&lt;100, $E21="W"), AND(G21&lt;400,$E21="M")),0,1)))),0)</f>
        <v>0</v>
      </c>
      <c r="H22" s="17">
        <f>IF(OR($E21="M",$E21="W"),IF($D22="u60",H21*0.035*IF(OR(AND(H21&lt;100, $E21="W"), AND(H21&lt;400,$E21="M")),0,1),IF($D22="60-69",H21*0.025*IF(OR(AND(H21&lt;100, $E21="W"), AND(H21&lt;400,$E21="M")),0,1),IF($D22="70+",H21*0*IF(OR(AND(H21&lt;100, $E21="W"), AND(H21&lt;400,$E21="M")),0,1),H21*0.035*IF(OR(AND(H21&lt;100, $E21="W"), AND(H21&lt;400,$E21="M")),0,1)))),0)</f>
        <v>0</v>
      </c>
      <c r="I22" s="17">
        <f>IF(OR($E21="M",$E21="W"),IF($D22="u60",I21*0.035*IF(OR(AND(I21&lt;100, $E21="W"), AND(I21&lt;400,$E21="M")),0,1),IF($D22="60-69",I21*0.025*IF(OR(AND(I21&lt;100, $E21="W"), AND(I21&lt;400,$E21="M")),0,1),IF($D22="70+",I21*0*IF(OR(AND(I21&lt;100, $E21="W"), AND(I21&lt;400,$E21="M")),0,1),I21*0.035*IF(OR(AND(I21&lt;100, $E21="W"), AND(I21&lt;400,$E21="M")),0,1)))),0)</f>
        <v>0</v>
      </c>
      <c r="J22" s="17">
        <f>IF(OR($E21="M",$E21="W"),IF($D22="u60",J21*0.035*IF(OR(AND(J21&lt;100, $E21="W"), AND(J21&lt;400,$E21="M")),0,1),IF($D22="60-69",J21*0.025*IF(OR(AND(J21&lt;100, $E21="W"), AND(J21&lt;400,$E21="M")),0,1),IF($D22="70+",J21*0*IF(OR(AND(J21&lt;100, $E21="W"), AND(J21&lt;400,$E21="M")),0,1),J21*0.035*IF(OR(AND(J21&lt;100, $E21="W"), AND(J21&lt;400,$E21="M")),0,1)))),0)</f>
        <v>0</v>
      </c>
      <c r="K22" s="17">
        <f t="shared" si="0"/>
        <v>0</v>
      </c>
      <c r="L22" s="17"/>
      <c r="M22" s="62"/>
      <c r="N22" s="68"/>
      <c r="O22" s="69"/>
    </row>
    <row r="23" spans="1:15" ht="14.4" thickBot="1" x14ac:dyDescent="0.3">
      <c r="A23" s="18"/>
      <c r="B23" s="19"/>
      <c r="C23" s="20"/>
      <c r="D23" s="20"/>
      <c r="E23" s="36"/>
      <c r="F23" s="21">
        <f>IF(OR($E21="M",$E21="W"),IF($D22="u60",F21*IF(OR(AND(F21&lt;100, $E21="W"), AND(F21&lt;400,$E21="M")),0.07,0.035),IF($D22="60-69",F21*0.025*IF(OR(AND(F21&lt;100, $E21="W"), AND(F21&lt;400,$E21="M")),1,0),IF($D22="70+",F21*0,F21*IF(OR(AND(F21&lt;100, $E21="W"), AND(F21&lt;400,$E21="M")),0.07,0.035)))),0)</f>
        <v>0</v>
      </c>
      <c r="G23" s="21">
        <f>IF(OR($E21="M",$E21="W"),IF($D22="u60",G21*IF(OR(AND(G21&lt;100, $E21="W"), AND(G21&lt;400,$E21="M")),0.07,0.035),IF($D22="60-69",G21*0.025*IF(OR(AND(G21&lt;100, $E21="W"), AND(G21&lt;400,$E21="M")),1,0),IF($D22="70+",G21*0,G21*IF(OR(AND(G21&lt;100, $E21="W"), AND(G21&lt;400,$E21="M")),0.07,0.035)))),0)</f>
        <v>0</v>
      </c>
      <c r="H23" s="21">
        <f>IF(OR($E21="M",$E21="W"),IF($D22="u60",H21*IF(OR(AND(H21&lt;100, $E21="W"), AND(H21&lt;400,$E21="M")),0.07,0.035),IF($D22="60-69",H21*0.025*IF(OR(AND(H21&lt;100, $E21="W"), AND(H21&lt;400,$E21="M")),1,0),IF($D22="70+",H21*0,H21*IF(OR(AND(H21&lt;100, $E21="W"), AND(H21&lt;400,$E21="M")),0.07,0.035)))),0)</f>
        <v>0</v>
      </c>
      <c r="I23" s="21">
        <f>IF(OR($E21="M",$E21="W"),IF($D22="u60",I21*IF(OR(AND(I21&lt;100, $E21="W"), AND(I21&lt;400,$E21="M")),0.07,0.035),IF($D22="60-69",I21*0.025*IF(OR(AND(I21&lt;100, $E21="W"), AND(I21&lt;400,$E21="M")),1,0),IF($D22="70+",I21*0,I21*IF(OR(AND(I21&lt;100, $E21="W"), AND(I21&lt;400,$E21="M")),0.07,0.035)))),0)</f>
        <v>0</v>
      </c>
      <c r="J23" s="21">
        <f>IF(OR($E21="M",$E21="W"),IF($D22="u60",J21*IF(OR(AND(J21&lt;100, $E21="W"), AND(J21&lt;400,$E21="M")),0.07,0.035),IF($D22="60-69",J21*0.025*IF(OR(AND(J21&lt;100, $E21="W"), AND(J21&lt;400,$E21="M")),1,0),IF($D22="70+",J21*0,J21*IF(OR(AND(J21&lt;100, $E21="W"), AND(J21&lt;400,$E21="M")),0.07,0.035)))),0)</f>
        <v>0</v>
      </c>
      <c r="K23" s="21">
        <f t="shared" si="0"/>
        <v>0</v>
      </c>
      <c r="L23" s="21">
        <f>SUM(K22:K23)</f>
        <v>0</v>
      </c>
      <c r="M23" s="63"/>
      <c r="N23" s="70"/>
      <c r="O23" s="71"/>
    </row>
    <row r="24" spans="1:15" ht="14.4" thickTop="1" x14ac:dyDescent="0.25">
      <c r="A24" s="14"/>
      <c r="B24" s="15"/>
      <c r="C24" s="16"/>
      <c r="D24" s="16"/>
      <c r="E24" s="36" t="s">
        <v>21</v>
      </c>
      <c r="F24" s="37"/>
      <c r="G24" s="37"/>
      <c r="H24" s="37"/>
      <c r="I24" s="37"/>
      <c r="J24" s="37"/>
      <c r="K24" s="17">
        <f t="shared" si="0"/>
        <v>0</v>
      </c>
      <c r="L24" s="17">
        <f>IF(D25="70+",0,K24)</f>
        <v>0</v>
      </c>
      <c r="M24" s="61">
        <f>COUNTIF(F24:J24,"&gt;0")</f>
        <v>0</v>
      </c>
      <c r="N24" s="66"/>
      <c r="O24" s="67"/>
    </row>
    <row r="25" spans="1:15" ht="13.8" x14ac:dyDescent="0.25">
      <c r="A25" s="29"/>
      <c r="B25" s="30"/>
      <c r="C25" s="31"/>
      <c r="D25" s="31"/>
      <c r="E25" s="36"/>
      <c r="F25" s="17">
        <f>IF(OR($E24="M",$E24="W"),IF($D25="u60",F24*0.035*IF(OR(AND(F24&lt;100, $E24="W"), AND(F24&lt;400,$E24="M")),0,1),IF($D25="60-69",F24*0.025*IF(OR(AND(F24&lt;100, $E24="W"), AND(F24&lt;400,$E24="M")),0,1),IF($D25="70+",F24*0*IF(OR(AND(F24&lt;100, $E24="W"), AND(F24&lt;400,$E24="M")),0,1),F24*0.035*IF(OR(AND(F24&lt;100, $E24="W"), AND(F24&lt;400,$E24="M")),0,1)))),0)</f>
        <v>0</v>
      </c>
      <c r="G25" s="17">
        <f>IF(OR($E24="M",$E24="W"),IF($D25="u60",G24*0.035*IF(OR(AND(G24&lt;100, $E24="W"), AND(G24&lt;400,$E24="M")),0,1),IF($D25="60-69",G24*0.025*IF(OR(AND(G24&lt;100, $E24="W"), AND(G24&lt;400,$E24="M")),0,1),IF($D25="70+",G24*0*IF(OR(AND(G24&lt;100, $E24="W"), AND(G24&lt;400,$E24="M")),0,1),G24*0.035*IF(OR(AND(G24&lt;100, $E24="W"), AND(G24&lt;400,$E24="M")),0,1)))),0)</f>
        <v>0</v>
      </c>
      <c r="H25" s="17">
        <f>IF(OR($E24="M",$E24="W"),IF($D25="u60",H24*0.035*IF(OR(AND(H24&lt;100, $E24="W"), AND(H24&lt;400,$E24="M")),0,1),IF($D25="60-69",H24*0.025*IF(OR(AND(H24&lt;100, $E24="W"), AND(H24&lt;400,$E24="M")),0,1),IF($D25="70+",H24*0*IF(OR(AND(H24&lt;100, $E24="W"), AND(H24&lt;400,$E24="M")),0,1),H24*0.035*IF(OR(AND(H24&lt;100, $E24="W"), AND(H24&lt;400,$E24="M")),0,1)))),0)</f>
        <v>0</v>
      </c>
      <c r="I25" s="17">
        <f>IF(OR($E24="M",$E24="W"),IF($D25="u60",I24*0.035*IF(OR(AND(I24&lt;100, $E24="W"), AND(I24&lt;400,$E24="M")),0,1),IF($D25="60-69",I24*0.025*IF(OR(AND(I24&lt;100, $E24="W"), AND(I24&lt;400,$E24="M")),0,1),IF($D25="70+",I24*0*IF(OR(AND(I24&lt;100, $E24="W"), AND(I24&lt;400,$E24="M")),0,1),I24*0.035*IF(OR(AND(I24&lt;100, $E24="W"), AND(I24&lt;400,$E24="M")),0,1)))),0)</f>
        <v>0</v>
      </c>
      <c r="J25" s="17">
        <f>IF(OR($E24="M",$E24="W"),IF($D25="u60",J24*0.035*IF(OR(AND(J24&lt;100, $E24="W"), AND(J24&lt;400,$E24="M")),0,1),IF($D25="60-69",J24*0.025*IF(OR(AND(J24&lt;100, $E24="W"), AND(J24&lt;400,$E24="M")),0,1),IF($D25="70+",J24*0*IF(OR(AND(J24&lt;100, $E24="W"), AND(J24&lt;400,$E24="M")),0,1),J24*0.035*IF(OR(AND(J24&lt;100, $E24="W"), AND(J24&lt;400,$E24="M")),0,1)))),0)</f>
        <v>0</v>
      </c>
      <c r="K25" s="17">
        <f t="shared" si="0"/>
        <v>0</v>
      </c>
      <c r="L25" s="17"/>
      <c r="M25" s="62"/>
      <c r="N25" s="68"/>
      <c r="O25" s="69"/>
    </row>
    <row r="26" spans="1:15" ht="14.4" thickBot="1" x14ac:dyDescent="0.3">
      <c r="A26" s="18"/>
      <c r="B26" s="19"/>
      <c r="C26" s="20"/>
      <c r="D26" s="20"/>
      <c r="E26" s="36"/>
      <c r="F26" s="21">
        <f>IF(OR($E24="M",$E24="W"),IF($D25="u60",F24*IF(OR(AND(F24&lt;100, $E24="W"), AND(F24&lt;400,$E24="M")),0.07,0.035),IF($D25="60-69",F24*0.025*IF(OR(AND(F24&lt;100, $E24="W"), AND(F24&lt;400,$E24="M")),1,0),IF($D25="70+",F24*0,F24*IF(OR(AND(F24&lt;100, $E24="W"), AND(F24&lt;400,$E24="M")),0.07,0.035)))),0)</f>
        <v>0</v>
      </c>
      <c r="G26" s="21">
        <f>IF(OR($E24="M",$E24="W"),IF($D25="u60",G24*IF(OR(AND(G24&lt;100, $E24="W"), AND(G24&lt;400,$E24="M")),0.07,0.035),IF($D25="60-69",G24*0.025*IF(OR(AND(G24&lt;100, $E24="W"), AND(G24&lt;400,$E24="M")),1,0),IF($D25="70+",G24*0,G24*IF(OR(AND(G24&lt;100, $E24="W"), AND(G24&lt;400,$E24="M")),0.07,0.035)))),0)</f>
        <v>0</v>
      </c>
      <c r="H26" s="21">
        <f>IF(OR($E24="M",$E24="W"),IF($D25="u60",H24*IF(OR(AND(H24&lt;100, $E24="W"), AND(H24&lt;400,$E24="M")),0.07,0.035),IF($D25="60-69",H24*0.025*IF(OR(AND(H24&lt;100, $E24="W"), AND(H24&lt;400,$E24="M")),1,0),IF($D25="70+",H24*0,H24*IF(OR(AND(H24&lt;100, $E24="W"), AND(H24&lt;400,$E24="M")),0.07,0.035)))),0)</f>
        <v>0</v>
      </c>
      <c r="I26" s="21">
        <f>IF(OR($E24="M",$E24="W"),IF($D25="u60",I24*IF(OR(AND(I24&lt;100, $E24="W"), AND(I24&lt;400,$E24="M")),0.07,0.035),IF($D25="60-69",I24*0.025*IF(OR(AND(I24&lt;100, $E24="W"), AND(I24&lt;400,$E24="M")),1,0),IF($D25="70+",I24*0,I24*IF(OR(AND(I24&lt;100, $E24="W"), AND(I24&lt;400,$E24="M")),0.07,0.035)))),0)</f>
        <v>0</v>
      </c>
      <c r="J26" s="21">
        <f>IF(OR($E24="M",$E24="W"),IF($D25="u60",J24*IF(OR(AND(J24&lt;100, $E24="W"), AND(J24&lt;400,$E24="M")),0.07,0.035),IF($D25="60-69",J24*0.025*IF(OR(AND(J24&lt;100, $E24="W"), AND(J24&lt;400,$E24="M")),1,0),IF($D25="70+",J24*0,J24*IF(OR(AND(J24&lt;100, $E24="W"), AND(J24&lt;400,$E24="M")),0.07,0.035)))),0)</f>
        <v>0</v>
      </c>
      <c r="K26" s="21">
        <f t="shared" si="0"/>
        <v>0</v>
      </c>
      <c r="L26" s="21">
        <f>SUM(K25:K26)</f>
        <v>0</v>
      </c>
      <c r="M26" s="63"/>
      <c r="N26" s="70"/>
      <c r="O26" s="71"/>
    </row>
    <row r="27" spans="1:15" ht="14.4" thickTop="1" x14ac:dyDescent="0.25">
      <c r="A27" s="14"/>
      <c r="B27" s="15"/>
      <c r="C27" s="16"/>
      <c r="D27" s="16"/>
      <c r="E27" s="36" t="s">
        <v>21</v>
      </c>
      <c r="F27" s="37"/>
      <c r="G27" s="37"/>
      <c r="H27" s="37"/>
      <c r="I27" s="37"/>
      <c r="J27" s="37"/>
      <c r="K27" s="17">
        <f t="shared" si="0"/>
        <v>0</v>
      </c>
      <c r="L27" s="17">
        <f>IF(D28="70+",0,K27)</f>
        <v>0</v>
      </c>
      <c r="M27" s="61">
        <f>COUNTIF(F27:J27,"&gt;0")</f>
        <v>0</v>
      </c>
      <c r="N27" s="66"/>
      <c r="O27" s="67"/>
    </row>
    <row r="28" spans="1:15" ht="13.8" x14ac:dyDescent="0.25">
      <c r="A28" s="29"/>
      <c r="B28" s="30"/>
      <c r="C28" s="31"/>
      <c r="D28" s="31"/>
      <c r="E28" s="36"/>
      <c r="F28" s="17">
        <f>IF(OR($E27="M",$E27="W"),IF($D28="u60",F27*0.035*IF(OR(AND(F27&lt;100, $E27="W"), AND(F27&lt;400,$E27="M")),0,1),IF($D28="60-69",F27*0.025*IF(OR(AND(F27&lt;100, $E27="W"), AND(F27&lt;400,$E27="M")),0,1),IF($D28="70+",F27*0*IF(OR(AND(F27&lt;100, $E27="W"), AND(F27&lt;400,$E27="M")),0,1),F27*0.035*IF(OR(AND(F27&lt;100, $E27="W"), AND(F27&lt;400,$E27="M")),0,1)))),0)</f>
        <v>0</v>
      </c>
      <c r="G28" s="17">
        <f>IF(OR($E27="M",$E27="W"),IF($D28="u60",G27*0.035*IF(OR(AND(G27&lt;100, $E27="W"), AND(G27&lt;400,$E27="M")),0,1),IF($D28="60-69",G27*0.025*IF(OR(AND(G27&lt;100, $E27="W"), AND(G27&lt;400,$E27="M")),0,1),IF($D28="70+",G27*0*IF(OR(AND(G27&lt;100, $E27="W"), AND(G27&lt;400,$E27="M")),0,1),G27*0.035*IF(OR(AND(G27&lt;100, $E27="W"), AND(G27&lt;400,$E27="M")),0,1)))),0)</f>
        <v>0</v>
      </c>
      <c r="H28" s="17">
        <f>IF(OR($E27="M",$E27="W"),IF($D28="u60",H27*0.035*IF(OR(AND(H27&lt;100, $E27="W"), AND(H27&lt;400,$E27="M")),0,1),IF($D28="60-69",H27*0.025*IF(OR(AND(H27&lt;100, $E27="W"), AND(H27&lt;400,$E27="M")),0,1),IF($D28="70+",H27*0*IF(OR(AND(H27&lt;100, $E27="W"), AND(H27&lt;400,$E27="M")),0,1),H27*0.035*IF(OR(AND(H27&lt;100, $E27="W"), AND(H27&lt;400,$E27="M")),0,1)))),0)</f>
        <v>0</v>
      </c>
      <c r="I28" s="17">
        <f>IF(OR($E27="M",$E27="W"),IF($D28="u60",I27*0.035*IF(OR(AND(I27&lt;100, $E27="W"), AND(I27&lt;400,$E27="M")),0,1),IF($D28="60-69",I27*0.025*IF(OR(AND(I27&lt;100, $E27="W"), AND(I27&lt;400,$E27="M")),0,1),IF($D28="70+",I27*0*IF(OR(AND(I27&lt;100, $E27="W"), AND(I27&lt;400,$E27="M")),0,1),I27*0.035*IF(OR(AND(I27&lt;100, $E27="W"), AND(I27&lt;400,$E27="M")),0,1)))),0)</f>
        <v>0</v>
      </c>
      <c r="J28" s="17">
        <f>IF(OR($E27="M",$E27="W"),IF($D28="u60",J27*0.035*IF(OR(AND(J27&lt;100, $E27="W"), AND(J27&lt;400,$E27="M")),0,1),IF($D28="60-69",J27*0.025*IF(OR(AND(J27&lt;100, $E27="W"), AND(J27&lt;400,$E27="M")),0,1),IF($D28="70+",J27*0*IF(OR(AND(J27&lt;100, $E27="W"), AND(J27&lt;400,$E27="M")),0,1),J27*0.035*IF(OR(AND(J27&lt;100, $E27="W"), AND(J27&lt;400,$E27="M")),0,1)))),0)</f>
        <v>0</v>
      </c>
      <c r="K28" s="17">
        <f t="shared" si="0"/>
        <v>0</v>
      </c>
      <c r="L28" s="17"/>
      <c r="M28" s="62"/>
      <c r="N28" s="68"/>
      <c r="O28" s="69"/>
    </row>
    <row r="29" spans="1:15" ht="14.4" thickBot="1" x14ac:dyDescent="0.3">
      <c r="A29" s="18"/>
      <c r="B29" s="19"/>
      <c r="C29" s="20"/>
      <c r="D29" s="20"/>
      <c r="E29" s="36"/>
      <c r="F29" s="21">
        <f>IF(OR($E27="M",$E27="W"),IF($D28="u60",F27*IF(OR(AND(F27&lt;100, $E27="W"), AND(F27&lt;400,$E27="M")),0.07,0.035),IF($D28="60-69",F27*0.025*IF(OR(AND(F27&lt;100, $E27="W"), AND(F27&lt;400,$E27="M")),1,0),IF($D28="70+",F27*0,F27*IF(OR(AND(F27&lt;100, $E27="W"), AND(F27&lt;400,$E27="M")),0.07,0.035)))),0)</f>
        <v>0</v>
      </c>
      <c r="G29" s="21">
        <f>IF(OR($E27="M",$E27="W"),IF($D28="u60",G27*IF(OR(AND(G27&lt;100, $E27="W"), AND(G27&lt;400,$E27="M")),0.07,0.035),IF($D28="60-69",G27*0.025*IF(OR(AND(G27&lt;100, $E27="W"), AND(G27&lt;400,$E27="M")),1,0),IF($D28="70+",G27*0,G27*IF(OR(AND(G27&lt;100, $E27="W"), AND(G27&lt;400,$E27="M")),0.07,0.035)))),0)</f>
        <v>0</v>
      </c>
      <c r="H29" s="21">
        <f>IF(OR($E27="M",$E27="W"),IF($D28="u60",H27*IF(OR(AND(H27&lt;100, $E27="W"), AND(H27&lt;400,$E27="M")),0.07,0.035),IF($D28="60-69",H27*0.025*IF(OR(AND(H27&lt;100, $E27="W"), AND(H27&lt;400,$E27="M")),1,0),IF($D28="70+",H27*0,H27*IF(OR(AND(H27&lt;100, $E27="W"), AND(H27&lt;400,$E27="M")),0.07,0.035)))),0)</f>
        <v>0</v>
      </c>
      <c r="I29" s="21">
        <f>IF(OR($E27="M",$E27="W"),IF($D28="u60",I27*IF(OR(AND(I27&lt;100, $E27="W"), AND(I27&lt;400,$E27="M")),0.07,0.035),IF($D28="60-69",I27*0.025*IF(OR(AND(I27&lt;100, $E27="W"), AND(I27&lt;400,$E27="M")),1,0),IF($D28="70+",I27*0,I27*IF(OR(AND(I27&lt;100, $E27="W"), AND(I27&lt;400,$E27="M")),0.07,0.035)))),0)</f>
        <v>0</v>
      </c>
      <c r="J29" s="21">
        <f>IF(OR($E27="M",$E27="W"),IF($D28="u60",J27*IF(OR(AND(J27&lt;100, $E27="W"), AND(J27&lt;400,$E27="M")),0.07,0.035),IF($D28="60-69",J27*0.025*IF(OR(AND(J27&lt;100, $E27="W"), AND(J27&lt;400,$E27="M")),1,0),IF($D28="70+",J27*0,J27*IF(OR(AND(J27&lt;100, $E27="W"), AND(J27&lt;400,$E27="M")),0.07,0.035)))),0)</f>
        <v>0</v>
      </c>
      <c r="K29" s="21">
        <f t="shared" si="0"/>
        <v>0</v>
      </c>
      <c r="L29" s="21">
        <f>SUM(K28:K29)</f>
        <v>0</v>
      </c>
      <c r="M29" s="63"/>
      <c r="N29" s="70"/>
      <c r="O29" s="71"/>
    </row>
    <row r="30" spans="1:15" ht="14.4" thickTop="1" x14ac:dyDescent="0.25">
      <c r="A30" s="14"/>
      <c r="B30" s="15"/>
      <c r="C30" s="16"/>
      <c r="D30" s="16"/>
      <c r="E30" s="36" t="s">
        <v>21</v>
      </c>
      <c r="F30" s="37"/>
      <c r="G30" s="37"/>
      <c r="H30" s="37"/>
      <c r="I30" s="37"/>
      <c r="J30" s="37"/>
      <c r="K30" s="17">
        <f t="shared" si="0"/>
        <v>0</v>
      </c>
      <c r="L30" s="17">
        <f>IF(D31="70+",0,K30)</f>
        <v>0</v>
      </c>
      <c r="M30" s="61">
        <f>COUNTIF(F30:J30,"&gt;0")</f>
        <v>0</v>
      </c>
      <c r="N30" s="66"/>
      <c r="O30" s="67"/>
    </row>
    <row r="31" spans="1:15" ht="13.8" x14ac:dyDescent="0.25">
      <c r="A31" s="29"/>
      <c r="B31" s="30"/>
      <c r="C31" s="31"/>
      <c r="D31" s="31"/>
      <c r="E31" s="36"/>
      <c r="F31" s="17">
        <f>IF(OR($E30="M",$E30="W"),IF($D31="u60",F30*0.035*IF(OR(AND(F30&lt;100, $E30="W"), AND(F30&lt;400,$E30="M")),0,1),IF($D31="60-69",F30*0.025*IF(OR(AND(F30&lt;100, $E30="W"), AND(F30&lt;400,$E30="M")),0,1),IF($D31="70+",F30*0*IF(OR(AND(F30&lt;100, $E30="W"), AND(F30&lt;400,$E30="M")),0,1),F30*0.035*IF(OR(AND(F30&lt;100, $E30="W"), AND(F30&lt;400,$E30="M")),0,1)))),0)</f>
        <v>0</v>
      </c>
      <c r="G31" s="17">
        <f>IF(OR($E30="M",$E30="W"),IF($D31="u60",G30*0.035*IF(OR(AND(G30&lt;100, $E30="W"), AND(G30&lt;400,$E30="M")),0,1),IF($D31="60-69",G30*0.025*IF(OR(AND(G30&lt;100, $E30="W"), AND(G30&lt;400,$E30="M")),0,1),IF($D31="70+",G30*0*IF(OR(AND(G30&lt;100, $E30="W"), AND(G30&lt;400,$E30="M")),0,1),G30*0.035*IF(OR(AND(G30&lt;100, $E30="W"), AND(G30&lt;400,$E30="M")),0,1)))),0)</f>
        <v>0</v>
      </c>
      <c r="H31" s="17">
        <f>IF(OR($E30="M",$E30="W"),IF($D31="u60",H30*0.035*IF(OR(AND(H30&lt;100, $E30="W"), AND(H30&lt;400,$E30="M")),0,1),IF($D31="60-69",H30*0.025*IF(OR(AND(H30&lt;100, $E30="W"), AND(H30&lt;400,$E30="M")),0,1),IF($D31="70+",H30*0*IF(OR(AND(H30&lt;100, $E30="W"), AND(H30&lt;400,$E30="M")),0,1),H30*0.035*IF(OR(AND(H30&lt;100, $E30="W"), AND(H30&lt;400,$E30="M")),0,1)))),0)</f>
        <v>0</v>
      </c>
      <c r="I31" s="17">
        <f>IF(OR($E30="M",$E30="W"),IF($D31="u60",I30*0.035*IF(OR(AND(I30&lt;100, $E30="W"), AND(I30&lt;400,$E30="M")),0,1),IF($D31="60-69",I30*0.025*IF(OR(AND(I30&lt;100, $E30="W"), AND(I30&lt;400,$E30="M")),0,1),IF($D31="70+",I30*0*IF(OR(AND(I30&lt;100, $E30="W"), AND(I30&lt;400,$E30="M")),0,1),I30*0.035*IF(OR(AND(I30&lt;100, $E30="W"), AND(I30&lt;400,$E30="M")),0,1)))),0)</f>
        <v>0</v>
      </c>
      <c r="J31" s="17">
        <f>IF(OR($E30="M",$E30="W"),IF($D31="u60",J30*0.035*IF(OR(AND(J30&lt;100, $E30="W"), AND(J30&lt;400,$E30="M")),0,1),IF($D31="60-69",J30*0.025*IF(OR(AND(J30&lt;100, $E30="W"), AND(J30&lt;400,$E30="M")),0,1),IF($D31="70+",J30*0*IF(OR(AND(J30&lt;100, $E30="W"), AND(J30&lt;400,$E30="M")),0,1),J30*0.035*IF(OR(AND(J30&lt;100, $E30="W"), AND(J30&lt;400,$E30="M")),0,1)))),0)</f>
        <v>0</v>
      </c>
      <c r="K31" s="17">
        <f t="shared" si="0"/>
        <v>0</v>
      </c>
      <c r="L31" s="17"/>
      <c r="M31" s="62"/>
      <c r="N31" s="68"/>
      <c r="O31" s="69"/>
    </row>
    <row r="32" spans="1:15" ht="14.4" thickBot="1" x14ac:dyDescent="0.3">
      <c r="A32" s="18"/>
      <c r="B32" s="19"/>
      <c r="C32" s="20"/>
      <c r="D32" s="20"/>
      <c r="E32" s="36"/>
      <c r="F32" s="21">
        <f>IF(OR($E30="M",$E30="W"),IF($D31="u60",F30*IF(OR(AND(F30&lt;100, $E30="W"), AND(F30&lt;400,$E30="M")),0.07,0.035),IF($D31="60-69",F30*0.025*IF(OR(AND(F30&lt;100, $E30="W"), AND(F30&lt;400,$E30="M")),1,0),IF($D31="70+",F30*0,F30*IF(OR(AND(F30&lt;100, $E30="W"), AND(F30&lt;400,$E30="M")),0.07,0.035)))),0)</f>
        <v>0</v>
      </c>
      <c r="G32" s="21">
        <f>IF(OR($E30="M",$E30="W"),IF($D31="u60",G30*IF(OR(AND(G30&lt;100, $E30="W"), AND(G30&lt;400,$E30="M")),0.07,0.035),IF($D31="60-69",G30*0.025*IF(OR(AND(G30&lt;100, $E30="W"), AND(G30&lt;400,$E30="M")),1,0),IF($D31="70+",G30*0,G30*IF(OR(AND(G30&lt;100, $E30="W"), AND(G30&lt;400,$E30="M")),0.07,0.035)))),0)</f>
        <v>0</v>
      </c>
      <c r="H32" s="21">
        <f>IF(OR($E30="M",$E30="W"),IF($D31="u60",H30*IF(OR(AND(H30&lt;100, $E30="W"), AND(H30&lt;400,$E30="M")),0.07,0.035),IF($D31="60-69",H30*0.025*IF(OR(AND(H30&lt;100, $E30="W"), AND(H30&lt;400,$E30="M")),1,0),IF($D31="70+",H30*0,H30*IF(OR(AND(H30&lt;100, $E30="W"), AND(H30&lt;400,$E30="M")),0.07,0.035)))),0)</f>
        <v>0</v>
      </c>
      <c r="I32" s="21">
        <f>IF(OR($E30="M",$E30="W"),IF($D31="u60",I30*IF(OR(AND(I30&lt;100, $E30="W"), AND(I30&lt;400,$E30="M")),0.07,0.035),IF($D31="60-69",I30*0.025*IF(OR(AND(I30&lt;100, $E30="W"), AND(I30&lt;400,$E30="M")),1,0),IF($D31="70+",I30*0,I30*IF(OR(AND(I30&lt;100, $E30="W"), AND(I30&lt;400,$E30="M")),0.07,0.035)))),0)</f>
        <v>0</v>
      </c>
      <c r="J32" s="21">
        <f>IF(OR($E30="M",$E30="W"),IF($D31="u60",J30*IF(OR(AND(J30&lt;100, $E30="W"), AND(J30&lt;400,$E30="M")),0.07,0.035),IF($D31="60-69",J30*0.025*IF(OR(AND(J30&lt;100, $E30="W"), AND(J30&lt;400,$E30="M")),1,0),IF($D31="70+",J30*0,J30*IF(OR(AND(J30&lt;100, $E30="W"), AND(J30&lt;400,$E30="M")),0.07,0.035)))),0)</f>
        <v>0</v>
      </c>
      <c r="K32" s="21">
        <f t="shared" si="0"/>
        <v>0</v>
      </c>
      <c r="L32" s="21">
        <f>SUM(K31:K32)</f>
        <v>0</v>
      </c>
      <c r="M32" s="63"/>
      <c r="N32" s="70"/>
      <c r="O32" s="71"/>
    </row>
    <row r="33" spans="1:15" ht="14.4" thickTop="1" x14ac:dyDescent="0.25">
      <c r="A33" s="22"/>
      <c r="B33" s="22"/>
      <c r="C33" s="22"/>
      <c r="D33" s="22"/>
      <c r="E33" s="22"/>
      <c r="F33" s="22"/>
      <c r="G33" s="77" t="s">
        <v>13</v>
      </c>
      <c r="H33" s="77"/>
      <c r="I33" s="28" t="s">
        <v>18</v>
      </c>
      <c r="J33" s="58">
        <f>Page34!J33 + COUNTA(B10,B13,B16,B19,B22,B26,B25,B26,B28,B31)</f>
        <v>0</v>
      </c>
      <c r="K33" s="27">
        <f>Page34!K33 + K9+K12+K15+K18+K21+K24+K27+K30</f>
        <v>0</v>
      </c>
      <c r="L33" s="24">
        <f>SUM(L9,L12,L15,L18,L21,L24,L27,L30)</f>
        <v>0</v>
      </c>
      <c r="M33" s="22" t="s">
        <v>12</v>
      </c>
      <c r="N33" s="25"/>
    </row>
    <row r="34" spans="1:15" ht="13.8" x14ac:dyDescent="0.25">
      <c r="A34" s="22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3">
        <f>Page34!L34 +L11+L14+L17+L20+L23+L26+L29+L32</f>
        <v>0</v>
      </c>
      <c r="M34" s="22" t="s">
        <v>50</v>
      </c>
      <c r="N34" s="26"/>
    </row>
    <row r="35" spans="1:15" ht="13.8" x14ac:dyDescent="0.25">
      <c r="A35" s="22"/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</row>
    <row r="36" spans="1:15" ht="13.8" x14ac:dyDescent="0.25">
      <c r="A36" s="72" t="s">
        <v>65</v>
      </c>
      <c r="B36" s="72"/>
      <c r="C36" s="73"/>
      <c r="D36" s="73"/>
      <c r="E36" s="73"/>
      <c r="F36" s="73"/>
      <c r="G36" s="73"/>
      <c r="H36" s="54" t="s">
        <v>66</v>
      </c>
      <c r="I36" s="73"/>
      <c r="J36" s="73"/>
      <c r="K36" s="73"/>
      <c r="L36" s="73"/>
      <c r="M36" s="22"/>
      <c r="N36" s="22"/>
      <c r="O36" s="22"/>
    </row>
    <row r="37" spans="1:15" ht="13.8" x14ac:dyDescent="0.25">
      <c r="A37" s="22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</row>
  </sheetData>
  <sheetProtection algorithmName="SHA-512" hashValue="b8r/46lrBLvYOOiQWjtXRxAC/wGf+j2yAn8nUuxTw3FxWJGtyK6OsaCW+NHyWEaud34YQr7ZU3+T9+XG0i1TBA==" saltValue="/D0KnOvAysp6dDmJCzwZZQ==" spinCount="100000" sheet="1" objects="1" scenarios="1" selectLockedCells="1"/>
  <mergeCells count="35">
    <mergeCell ref="G1:I1"/>
    <mergeCell ref="AY1:AZ1"/>
    <mergeCell ref="G2:I2"/>
    <mergeCell ref="I4:K4"/>
    <mergeCell ref="C5:F5"/>
    <mergeCell ref="G5:H5"/>
    <mergeCell ref="N19:O19"/>
    <mergeCell ref="A6:O6"/>
    <mergeCell ref="N9:O9"/>
    <mergeCell ref="N10:O10"/>
    <mergeCell ref="N11:O11"/>
    <mergeCell ref="N12:O12"/>
    <mergeCell ref="N13:O13"/>
    <mergeCell ref="N14:O14"/>
    <mergeCell ref="N15:O15"/>
    <mergeCell ref="N16:O16"/>
    <mergeCell ref="N17:O17"/>
    <mergeCell ref="N18:O18"/>
    <mergeCell ref="N31:O31"/>
    <mergeCell ref="N20:O20"/>
    <mergeCell ref="N21:O21"/>
    <mergeCell ref="N22:O22"/>
    <mergeCell ref="N23:O23"/>
    <mergeCell ref="N24:O24"/>
    <mergeCell ref="N25:O25"/>
    <mergeCell ref="N26:O26"/>
    <mergeCell ref="N27:O27"/>
    <mergeCell ref="N28:O28"/>
    <mergeCell ref="N29:O29"/>
    <mergeCell ref="N30:O30"/>
    <mergeCell ref="N32:O32"/>
    <mergeCell ref="G33:H33"/>
    <mergeCell ref="A36:B36"/>
    <mergeCell ref="C36:G36"/>
    <mergeCell ref="I36:L36"/>
  </mergeCells>
  <dataValidations count="5">
    <dataValidation type="list" allowBlank="1" showInputMessage="1" showErrorMessage="1" errorTitle="Sex" error="Please enter M for male or F for female" promptTitle="Sex" sqref="C13 C31 C10 C16" xr:uid="{F278A96D-186C-44D1-86BB-E3293D5B7319}">
      <formula1>$P$1:$P$2</formula1>
    </dataValidation>
    <dataValidation type="list" allowBlank="1" showInputMessage="1" showErrorMessage="1" errorTitle="Sex" error="Please enter M for male of F for female" promptTitle="Sex" sqref="C19 C28 C22 C25" xr:uid="{30213648-BA31-45B6-BD66-F474DA583A25}">
      <formula1>$P$1:$P$2</formula1>
    </dataValidation>
    <dataValidation type="list" allowBlank="1" showInputMessage="1" showErrorMessage="1" sqref="E9 E12 E15 E18 E21 E24 E27 E30" xr:uid="{5D7F2BC4-6703-4103-80E6-9073DE838FB5}">
      <formula1>$P$3:$P$4</formula1>
    </dataValidation>
    <dataValidation type="list" allowBlank="1" showInputMessage="1" showErrorMessage="1" errorTitle="Age Group" error="Please enter U60 if Employee is less than 60 years old. Or Enter B67 if he/she is between 60 and 70 years old. Or Enter 70+ if he/she is 70 years or over" promptTitle="Age Group" sqref="D10 D28 D25 D22 D19 D16 D13 D31" xr:uid="{4B995D93-B751-45CE-B3CE-4C56E83E9CF8}">
      <formula1>$AY$2:$AY$4</formula1>
    </dataValidation>
    <dataValidation allowBlank="1" showInputMessage="1" showErrorMessage="1" errorTitle="Age Group" error="Please enter U60 if Employee is less than 60 years old. Or Enter B67 if he/she is between 60 and 70 years old. Or Enter 70+ if he/she is 70 years or over" promptTitle="Age Group" sqref="E10:E11 E13:E14 E16:E17 E19:E20 E22:E23 E25:E26 E28:E29 E31:E32" xr:uid="{111ED782-99DF-4828-ACFD-C1C0F6B36CED}"/>
  </dataValidations>
  <pageMargins left="0.5" right="0.5" top="0.25" bottom="0.25" header="0.5" footer="0.5"/>
  <pageSetup paperSize="5" scale="92" orientation="landscape" r:id="rId1"/>
  <headerFooter alignWithMargins="0">
    <oddFooter>&amp;L
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0593" r:id="rId4" name="Drop Down 1">
              <controlPr defaultSize="0" autoLine="0" autoPict="0">
                <anchor moveWithCells="1">
                  <from>
                    <xdr:col>8</xdr:col>
                    <xdr:colOff>937260</xdr:colOff>
                    <xdr:row>4</xdr:row>
                    <xdr:rowOff>7620</xdr:rowOff>
                  </from>
                  <to>
                    <xdr:col>10</xdr:col>
                    <xdr:colOff>220980</xdr:colOff>
                    <xdr:row>5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F71381-9E2B-4818-A116-F0AF693AAFD1}">
  <sheetPr>
    <pageSetUpPr fitToPage="1"/>
  </sheetPr>
  <dimension ref="A1:BA37"/>
  <sheetViews>
    <sheetView zoomScale="86" zoomScaleNormal="86" workbookViewId="0">
      <selection activeCell="C36" sqref="C36:G36"/>
    </sheetView>
  </sheetViews>
  <sheetFormatPr defaultRowHeight="13.2" x14ac:dyDescent="0.25"/>
  <cols>
    <col min="1" max="1" width="14.5546875" customWidth="1"/>
    <col min="2" max="2" width="25.6640625" customWidth="1"/>
    <col min="3" max="3" width="4.33203125" customWidth="1"/>
    <col min="4" max="4" width="8.6640625" customWidth="1"/>
    <col min="5" max="5" width="3.6640625" customWidth="1"/>
    <col min="6" max="10" width="14.109375" customWidth="1"/>
    <col min="11" max="11" width="16.109375" bestFit="1" customWidth="1"/>
    <col min="12" max="12" width="19.5546875" customWidth="1"/>
    <col min="13" max="14" width="3.6640625" customWidth="1"/>
    <col min="15" max="15" width="16.88671875" customWidth="1"/>
    <col min="16" max="16" width="6.6640625" hidden="1" customWidth="1"/>
    <col min="49" max="49" width="15.6640625" bestFit="1" customWidth="1"/>
    <col min="50" max="50" width="14.88671875" bestFit="1" customWidth="1"/>
    <col min="51" max="51" width="8.88671875" customWidth="1"/>
    <col min="52" max="52" width="17.109375" bestFit="1" customWidth="1"/>
  </cols>
  <sheetData>
    <row r="1" spans="1:53" ht="15.6" x14ac:dyDescent="0.3">
      <c r="A1" s="1"/>
      <c r="B1" s="2"/>
      <c r="F1" s="2"/>
      <c r="G1" s="75" t="s">
        <v>0</v>
      </c>
      <c r="H1" s="75"/>
      <c r="I1" s="75"/>
      <c r="L1" s="4" t="s">
        <v>15</v>
      </c>
      <c r="M1" s="4"/>
      <c r="N1" s="4"/>
      <c r="O1" s="2"/>
      <c r="P1" s="40" t="s">
        <v>21</v>
      </c>
      <c r="AW1" s="45" t="s">
        <v>40</v>
      </c>
      <c r="AX1" s="45" t="s">
        <v>41</v>
      </c>
      <c r="AY1" s="74" t="s">
        <v>43</v>
      </c>
      <c r="AZ1" s="74"/>
      <c r="BA1" s="45" t="s">
        <v>59</v>
      </c>
    </row>
    <row r="2" spans="1:53" ht="15.6" x14ac:dyDescent="0.3">
      <c r="A2" s="2"/>
      <c r="B2" s="2"/>
      <c r="F2" s="2"/>
      <c r="G2" s="74" t="s">
        <v>1</v>
      </c>
      <c r="H2" s="74"/>
      <c r="I2" s="74"/>
      <c r="L2" s="32"/>
      <c r="M2" s="5"/>
      <c r="O2" s="3" t="s">
        <v>118</v>
      </c>
      <c r="P2" s="38" t="s">
        <v>20</v>
      </c>
      <c r="AW2" s="45" t="s">
        <v>14</v>
      </c>
      <c r="AX2" s="49">
        <f>EOMONTH(G5,-1)+1</f>
        <v>45839</v>
      </c>
      <c r="AY2" s="53" t="s">
        <v>47</v>
      </c>
      <c r="AZ2" s="45" t="s">
        <v>44</v>
      </c>
      <c r="BA2">
        <f>WEEKNUM(G5,12)-WEEKNUM(DATE(YEAR(G5),MONTH(G5),1),12)+1</f>
        <v>5</v>
      </c>
    </row>
    <row r="3" spans="1:53" ht="15.6" x14ac:dyDescent="0.3">
      <c r="A3" s="2"/>
      <c r="B3" s="2"/>
      <c r="F3" s="3" t="s">
        <v>6</v>
      </c>
      <c r="G3" s="33"/>
      <c r="H3" s="33"/>
      <c r="I3" s="34"/>
      <c r="J3" s="2"/>
      <c r="L3" s="2"/>
      <c r="M3" s="2"/>
      <c r="O3" s="2"/>
      <c r="P3" s="39" t="s">
        <v>22</v>
      </c>
      <c r="AW3" s="45" t="s">
        <v>35</v>
      </c>
      <c r="AY3" s="45" t="s">
        <v>62</v>
      </c>
      <c r="AZ3" s="45" t="s">
        <v>45</v>
      </c>
    </row>
    <row r="4" spans="1:53" ht="15" x14ac:dyDescent="0.25">
      <c r="A4" s="2"/>
      <c r="B4" s="2"/>
      <c r="F4" s="3" t="s">
        <v>2</v>
      </c>
      <c r="G4" s="35"/>
      <c r="H4" s="3" t="s">
        <v>3</v>
      </c>
      <c r="I4" s="80"/>
      <c r="J4" s="80"/>
      <c r="K4" s="80"/>
      <c r="L4" s="2"/>
      <c r="M4" s="2"/>
      <c r="N4" s="2"/>
      <c r="O4" s="2"/>
      <c r="P4" s="39" t="s">
        <v>21</v>
      </c>
      <c r="AW4" s="45" t="s">
        <v>36</v>
      </c>
      <c r="AY4" s="45" t="s">
        <v>48</v>
      </c>
      <c r="AZ4" s="45" t="s">
        <v>46</v>
      </c>
    </row>
    <row r="5" spans="1:53" ht="15.6" x14ac:dyDescent="0.3">
      <c r="A5" s="2"/>
      <c r="B5" s="2"/>
      <c r="C5" s="76" t="s">
        <v>4</v>
      </c>
      <c r="D5" s="76"/>
      <c r="E5" s="76"/>
      <c r="F5" s="76"/>
      <c r="G5" s="78">
        <v>45869</v>
      </c>
      <c r="H5" s="79"/>
      <c r="I5" s="55" t="s">
        <v>14</v>
      </c>
      <c r="J5" s="51">
        <v>7</v>
      </c>
      <c r="K5" s="50"/>
      <c r="L5" s="2"/>
      <c r="M5" s="2"/>
      <c r="N5" s="2"/>
      <c r="O5" s="2"/>
      <c r="R5" s="45"/>
      <c r="AW5" s="45" t="s">
        <v>37</v>
      </c>
    </row>
    <row r="6" spans="1:53" ht="18" customHeight="1" x14ac:dyDescent="0.25">
      <c r="A6" s="74" t="s">
        <v>5</v>
      </c>
      <c r="B6" s="74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AW6" s="45" t="s">
        <v>38</v>
      </c>
    </row>
    <row r="7" spans="1:53" ht="13.8" x14ac:dyDescent="0.25">
      <c r="A7" s="6"/>
      <c r="B7" s="6"/>
      <c r="C7" s="6"/>
      <c r="D7" s="52"/>
      <c r="E7" s="41" t="s">
        <v>22</v>
      </c>
      <c r="F7" s="7" t="s">
        <v>14</v>
      </c>
      <c r="G7" s="8" t="s">
        <v>14</v>
      </c>
      <c r="H7" s="8" t="s">
        <v>14</v>
      </c>
      <c r="I7" s="8" t="s">
        <v>14</v>
      </c>
      <c r="J7" s="9" t="s">
        <v>14</v>
      </c>
      <c r="K7" s="6" t="s">
        <v>16</v>
      </c>
      <c r="L7" s="10" t="s">
        <v>49</v>
      </c>
      <c r="M7" s="43" t="s">
        <v>19</v>
      </c>
      <c r="N7" s="60"/>
      <c r="O7" s="52"/>
      <c r="AW7" s="45" t="s">
        <v>39</v>
      </c>
    </row>
    <row r="8" spans="1:53" ht="14.4" thickBot="1" x14ac:dyDescent="0.3">
      <c r="A8" s="11" t="s">
        <v>7</v>
      </c>
      <c r="B8" s="12" t="s">
        <v>10</v>
      </c>
      <c r="C8" s="12" t="s">
        <v>8</v>
      </c>
      <c r="D8" s="12" t="s">
        <v>42</v>
      </c>
      <c r="E8" s="42" t="s">
        <v>21</v>
      </c>
      <c r="F8" s="46">
        <f>IF(WEEKDAY(AX2)&gt;J5-1,AX2+7-(WEEKDAY(AX2)-(J5-1)),IF(WEEKDAY(AX2)&lt;J5-1,AX2 + (J5-1) - WEEKDAY(AX2),AX2))</f>
        <v>45842</v>
      </c>
      <c r="G8" s="47">
        <f>F8+7</f>
        <v>45849</v>
      </c>
      <c r="H8" s="47">
        <f>G8+7</f>
        <v>45856</v>
      </c>
      <c r="I8" s="47">
        <f>H8+7</f>
        <v>45863</v>
      </c>
      <c r="J8" s="48" t="str">
        <f>IF(MONTH(I8+7)=MONTH(G5),I8+7,"")</f>
        <v/>
      </c>
      <c r="K8" s="12" t="s">
        <v>11</v>
      </c>
      <c r="L8" s="13" t="s">
        <v>17</v>
      </c>
      <c r="M8" s="44" t="s">
        <v>79</v>
      </c>
      <c r="N8" s="64" t="s">
        <v>9</v>
      </c>
      <c r="O8" s="59"/>
      <c r="AW8" s="45" t="s">
        <v>33</v>
      </c>
    </row>
    <row r="9" spans="1:53" ht="14.4" thickTop="1" x14ac:dyDescent="0.25">
      <c r="A9" s="14"/>
      <c r="B9" s="15"/>
      <c r="C9" s="16"/>
      <c r="D9" s="16"/>
      <c r="E9" s="36" t="s">
        <v>21</v>
      </c>
      <c r="F9" s="37"/>
      <c r="G9" s="37"/>
      <c r="H9" s="37"/>
      <c r="I9" s="37"/>
      <c r="J9" s="37"/>
      <c r="K9" s="17">
        <f t="shared" ref="K9:K32" si="0">SUM(F9:J9)</f>
        <v>0</v>
      </c>
      <c r="L9" s="17">
        <f>IF(D10="70+",0,K9)</f>
        <v>0</v>
      </c>
      <c r="M9" s="61">
        <f>COUNTIF(F9:J9,"&gt;0")</f>
        <v>0</v>
      </c>
      <c r="N9" s="66"/>
      <c r="O9" s="67"/>
      <c r="AW9" s="45" t="s">
        <v>34</v>
      </c>
    </row>
    <row r="10" spans="1:53" ht="13.8" x14ac:dyDescent="0.25">
      <c r="A10" s="29"/>
      <c r="B10" s="30"/>
      <c r="C10" s="31"/>
      <c r="D10" s="31"/>
      <c r="E10" s="36"/>
      <c r="F10" s="17">
        <f>IF(OR($E9="M",$E9="W"),IF($D10="u60",F9*0.035*IF(OR(AND(F9&lt;100, $E9="W"), AND(F9&lt;400,$E9="M")),0,1),IF($D10="60-69",F9*0.025*IF(OR(AND(F9&lt;100, $E9="W"), AND(F9&lt;400,$E9="M")),0,1),IF($D10="70+",F9*0*IF(OR(AND(F9&lt;100, $E9="W"), AND(F9&lt;400,$E9="M")),0,1),F9*0.035*IF(OR(AND(F9&lt;100, $E9="W"), AND(F9&lt;400,$E9="M")),0,1)))),0)</f>
        <v>0</v>
      </c>
      <c r="G10" s="17">
        <f>IF(OR($E9="M",$E9="W"),IF($D10="u60",G9*0.035*IF(OR(AND(G9&lt;100, $E9="W"), AND(G9&lt;400,$E9="M")),0,1),IF($D10="60-69",G9*0.025*IF(OR(AND(G9&lt;100, $E9="W"), AND(G9&lt;400,$E9="M")),0,1),IF($D10="70+",G9*0*IF(OR(AND(G9&lt;100, $E9="W"), AND(G9&lt;400,$E9="M")),0,1),G9*0.035*IF(OR(AND(G9&lt;100, $E9="W"), AND(G9&lt;400,$E9="M")),0,1)))),0)</f>
        <v>0</v>
      </c>
      <c r="H10" s="17">
        <f>IF(OR($E9="M",$E9="W"),IF($D10="u60",H9*0.035*IF(OR(AND(H9&lt;100, $E9="W"), AND(H9&lt;400,$E9="M")),0,1),IF($D10="60-69",H9*0.025*IF(OR(AND(H9&lt;100, $E9="W"), AND(H9&lt;400,$E9="M")),0,1),IF($D10="70+",H9*0*IF(OR(AND(H9&lt;100, $E9="W"), AND(H9&lt;400,$E9="M")),0,1),H9*0.035*IF(OR(AND(H9&lt;100, $E9="W"), AND(H9&lt;400,$E9="M")),0,1)))),0)</f>
        <v>0</v>
      </c>
      <c r="I10" s="17">
        <f>IF(OR($E9="M",$E9="W"),IF($D10="u60",I9*0.035*IF(OR(AND(I9&lt;100, $E9="W"), AND(I9&lt;400,$E9="M")),0,1),IF($D10="60-69",I9*0.025*IF(OR(AND(I9&lt;100, $E9="W"), AND(I9&lt;400,$E9="M")),0,1),IF($D10="70+",I9*0*IF(OR(AND(I9&lt;100, $E9="W"), AND(I9&lt;400,$E9="M")),0,1),I9*0.035*IF(OR(AND(I9&lt;100, $E9="W"), AND(I9&lt;400,$E9="M")),0,1)))),0)</f>
        <v>0</v>
      </c>
      <c r="J10" s="17">
        <f>IF(OR($E9="M",$E9="W"),IF($D10="u60",J9*0.035*IF(OR(AND(J9&lt;100, $E9="W"), AND(J9&lt;400,$E9="M")),0,1),IF($D10="60-69",J9*0.025*IF(OR(AND(J9&lt;100, $E9="W"), AND(J9&lt;400,$E9="M")),0,1),IF($D10="70+",J9*0*IF(OR(AND(J9&lt;100, $E9="W"), AND(J9&lt;400,$E9="M")),0,1),J9*0.035*IF(OR(AND(J9&lt;100, $E9="W"), AND(J9&lt;400,$E9="M")),0,1)))),0)</f>
        <v>0</v>
      </c>
      <c r="K10" s="17">
        <f t="shared" si="0"/>
        <v>0</v>
      </c>
      <c r="L10" s="17"/>
      <c r="M10" s="62"/>
      <c r="N10" s="68"/>
      <c r="O10" s="69"/>
      <c r="T10" s="45"/>
    </row>
    <row r="11" spans="1:53" ht="14.4" thickBot="1" x14ac:dyDescent="0.3">
      <c r="A11" s="18"/>
      <c r="B11" s="19"/>
      <c r="C11" s="20"/>
      <c r="D11" s="20"/>
      <c r="E11" s="36"/>
      <c r="F11" s="21">
        <f>IF(OR($E9="M",$E9="W"),IF($D10="u60",F9*IF(OR(AND(F9&lt;100, $E9="W"), AND(F9&lt;400,$E9="M")),0.07,0.035),IF($D10="60-69",F9*0.025*IF(OR(AND(F9&lt;100, $E9="W"), AND(F9&lt;400,$E9="M")),1,0),IF($D10="70+",F9*0,F9*IF(OR(AND(F9&lt;100, $E9="W"), AND(F9&lt;400,$E9="M")),0.07,0.035)))),0)</f>
        <v>0</v>
      </c>
      <c r="G11" s="21">
        <f>IF(OR($E9="M",$E9="W"),IF($D10="u60",G9*IF(OR(AND(G9&lt;100, $E9="W"), AND(G9&lt;400,$E9="M")),0.07,0.035),IF($D10="60-69",G9*0.025*IF(OR(AND(G9&lt;100, $E9="W"), AND(G9&lt;400,$E9="M")),1,0),IF($D10="70+",G9*0,G9*IF(OR(AND(G9&lt;100, $E9="W"), AND(G9&lt;400,$E9="M")),0.07,0.035)))),0)</f>
        <v>0</v>
      </c>
      <c r="H11" s="21">
        <f>IF(OR($E9="M",$E9="W"),IF($D10="u60",H9*IF(OR(AND(H9&lt;100, $E9="W"), AND(H9&lt;400,$E9="M")),0.07,0.035),IF($D10="60-69",H9*0.025*IF(OR(AND(H9&lt;100, $E9="W"), AND(H9&lt;400,$E9="M")),1,0),IF($D10="70+",H9*0,H9*IF(OR(AND(H9&lt;100, $E9="W"), AND(H9&lt;400,$E9="M")),0.07,0.035)))),0)</f>
        <v>0</v>
      </c>
      <c r="I11" s="21">
        <f>IF(OR($E9="M",$E9="W"),IF($D10="u60",I9*IF(OR(AND(I9&lt;100, $E9="W"), AND(I9&lt;400,$E9="M")),0.07,0.035),IF($D10="60-69",I9*0.025*IF(OR(AND(I9&lt;100, $E9="W"), AND(I9&lt;400,$E9="M")),1,0),IF($D10="70+",I9*0,I9*IF(OR(AND(I9&lt;100, $E9="W"), AND(I9&lt;400,$E9="M")),0.07,0.035)))),0)</f>
        <v>0</v>
      </c>
      <c r="J11" s="21">
        <f>IF(OR($E9="M",$E9="W"),IF($D10="u60",J9*IF(OR(AND(J9&lt;100, $E9="W"), AND(J9&lt;400,$E9="M")),0.07,0.035),IF($D10="60-69",J9*0.025*IF(OR(AND(J9&lt;100, $E9="W"), AND(J9&lt;400,$E9="M")),1,0),IF($D10="70+",J9*0,J9*IF(OR(AND(J9&lt;100, $E9="W"), AND(J9&lt;400,$E9="M")),0.07,0.035)))),0)</f>
        <v>0</v>
      </c>
      <c r="K11" s="21">
        <f t="shared" si="0"/>
        <v>0</v>
      </c>
      <c r="L11" s="21">
        <f>SUM(K10:K11)</f>
        <v>0</v>
      </c>
      <c r="M11" s="63"/>
      <c r="N11" s="70"/>
      <c r="O11" s="71"/>
    </row>
    <row r="12" spans="1:53" ht="14.4" thickTop="1" x14ac:dyDescent="0.25">
      <c r="A12" s="14"/>
      <c r="B12" s="15"/>
      <c r="C12" s="16"/>
      <c r="D12" s="16"/>
      <c r="E12" s="36" t="s">
        <v>21</v>
      </c>
      <c r="F12" s="37"/>
      <c r="G12" s="37"/>
      <c r="H12" s="37"/>
      <c r="I12" s="37"/>
      <c r="J12" s="37"/>
      <c r="K12" s="17">
        <f t="shared" si="0"/>
        <v>0</v>
      </c>
      <c r="L12" s="17">
        <f>IF(D13="70+",0,K12)</f>
        <v>0</v>
      </c>
      <c r="M12" s="61">
        <f>COUNTIF(F12:J12,"&gt;0")</f>
        <v>0</v>
      </c>
      <c r="N12" s="66"/>
      <c r="O12" s="67"/>
    </row>
    <row r="13" spans="1:53" ht="13.8" x14ac:dyDescent="0.25">
      <c r="A13" s="29"/>
      <c r="B13" s="30"/>
      <c r="C13" s="31"/>
      <c r="D13" s="31"/>
      <c r="E13" s="36"/>
      <c r="F13" s="17">
        <f>IF(OR($E12="M",$E12="W"),IF($D13="u60",F12*0.035*IF(OR(AND(F12&lt;100, $E12="W"), AND(F12&lt;400,$E12="M")),0,1),IF($D13="60-69",F12*0.025*IF(OR(AND(F12&lt;100, $E12="W"), AND(F12&lt;400,$E12="M")),0,1),IF($D13="70+",F12*0*IF(OR(AND(F12&lt;100, $E12="W"), AND(F12&lt;400,$E12="M")),0,1),F12*0.035*IF(OR(AND(F12&lt;100, $E12="W"), AND(F12&lt;400,$E12="M")),0,1)))),0)</f>
        <v>0</v>
      </c>
      <c r="G13" s="17">
        <f>IF(OR($E12="M",$E12="W"),IF($D13="u60",G12*0.035*IF(OR(AND(G12&lt;100, $E12="W"), AND(G12&lt;400,$E12="M")),0,1),IF($D13="60-69",G12*0.025*IF(OR(AND(G12&lt;100, $E12="W"), AND(G12&lt;400,$E12="M")),0,1),IF($D13="70+",G12*0*IF(OR(AND(G12&lt;100, $E12="W"), AND(G12&lt;400,$E12="M")),0,1),G12*0.035*IF(OR(AND(G12&lt;100, $E12="W"), AND(G12&lt;400,$E12="M")),0,1)))),0)</f>
        <v>0</v>
      </c>
      <c r="H13" s="17">
        <f>IF(OR($E12="M",$E12="W"),IF($D13="u60",H12*0.035*IF(OR(AND(H12&lt;100, $E12="W"), AND(H12&lt;400,$E12="M")),0,1),IF($D13="60-69",H12*0.025*IF(OR(AND(H12&lt;100, $E12="W"), AND(H12&lt;400,$E12="M")),0,1),IF($D13="70+",H12*0*IF(OR(AND(H12&lt;100, $E12="W"), AND(H12&lt;400,$E12="M")),0,1),H12*0.035*IF(OR(AND(H12&lt;100, $E12="W"), AND(H12&lt;400,$E12="M")),0,1)))),0)</f>
        <v>0</v>
      </c>
      <c r="I13" s="17">
        <f>IF(OR($E12="M",$E12="W"),IF($D13="u60",I12*0.035*IF(OR(AND(I12&lt;100, $E12="W"), AND(I12&lt;400,$E12="M")),0,1),IF($D13="60-69",I12*0.025*IF(OR(AND(I12&lt;100, $E12="W"), AND(I12&lt;400,$E12="M")),0,1),IF($D13="70+",I12*0*IF(OR(AND(I12&lt;100, $E12="W"), AND(I12&lt;400,$E12="M")),0,1),I12*0.035*IF(OR(AND(I12&lt;100, $E12="W"), AND(I12&lt;400,$E12="M")),0,1)))),0)</f>
        <v>0</v>
      </c>
      <c r="J13" s="17">
        <f>IF(OR($E12="M",$E12="W"),IF($D13="u60",J12*0.035*IF(OR(AND(J12&lt;100, $E12="W"), AND(J12&lt;400,$E12="M")),0,1),IF($D13="60-69",J12*0.025*IF(OR(AND(J12&lt;100, $E12="W"), AND(J12&lt;400,$E12="M")),0,1),IF($D13="70+",J12*0*IF(OR(AND(J12&lt;100, $E12="W"), AND(J12&lt;400,$E12="M")),0,1),J12*0.035*IF(OR(AND(J12&lt;100, $E12="W"), AND(J12&lt;400,$E12="M")),0,1)))),0)</f>
        <v>0</v>
      </c>
      <c r="K13" s="17">
        <f t="shared" si="0"/>
        <v>0</v>
      </c>
      <c r="L13" s="17"/>
      <c r="M13" s="62"/>
      <c r="N13" s="68"/>
      <c r="O13" s="69"/>
    </row>
    <row r="14" spans="1:53" ht="14.4" thickBot="1" x14ac:dyDescent="0.3">
      <c r="A14" s="18"/>
      <c r="B14" s="19"/>
      <c r="C14" s="20"/>
      <c r="D14" s="20"/>
      <c r="E14" s="36"/>
      <c r="F14" s="21">
        <f>IF(OR($E12="M",$E12="W"),IF($D13="u60",F12*IF(OR(AND(F12&lt;100, $E12="W"), AND(F12&lt;400,$E12="M")),0.07,0.035),IF($D13="60-69",F12*0.025*IF(OR(AND(F12&lt;100, $E12="W"), AND(F12&lt;400,$E12="M")),1,0),IF($D13="70+",F12*0,F12*IF(OR(AND(F12&lt;100, $E12="W"), AND(F12&lt;400,$E12="M")),0.07,0.035)))),0)</f>
        <v>0</v>
      </c>
      <c r="G14" s="21">
        <f>IF(OR($E12="M",$E12="W"),IF($D13="u60",G12*IF(OR(AND(G12&lt;100, $E12="W"), AND(G12&lt;400,$E12="M")),0.07,0.035),IF($D13="60-69",G12*0.025*IF(OR(AND(G12&lt;100, $E12="W"), AND(G12&lt;400,$E12="M")),1,0),IF($D13="70+",G12*0,G12*IF(OR(AND(G12&lt;100, $E12="W"), AND(G12&lt;400,$E12="M")),0.07,0.035)))),0)</f>
        <v>0</v>
      </c>
      <c r="H14" s="21">
        <f>IF(OR($E12="M",$E12="W"),IF($D13="u60",H12*IF(OR(AND(H12&lt;100, $E12="W"), AND(H12&lt;400,$E12="M")),0.07,0.035),IF($D13="60-69",H12*0.025*IF(OR(AND(H12&lt;100, $E12="W"), AND(H12&lt;400,$E12="M")),1,0),IF($D13="70+",H12*0,H12*IF(OR(AND(H12&lt;100, $E12="W"), AND(H12&lt;400,$E12="M")),0.07,0.035)))),0)</f>
        <v>0</v>
      </c>
      <c r="I14" s="21">
        <f>IF(OR($E12="M",$E12="W"),IF($D13="u60",I12*IF(OR(AND(I12&lt;100, $E12="W"), AND(I12&lt;400,$E12="M")),0.07,0.035),IF($D13="60-69",I12*0.025*IF(OR(AND(I12&lt;100, $E12="W"), AND(I12&lt;400,$E12="M")),1,0),IF($D13="70+",I12*0,I12*IF(OR(AND(I12&lt;100, $E12="W"), AND(I12&lt;400,$E12="M")),0.07,0.035)))),0)</f>
        <v>0</v>
      </c>
      <c r="J14" s="21">
        <f>IF(OR($E12="M",$E12="W"),IF($D13="u60",J12*IF(OR(AND(J12&lt;100, $E12="W"), AND(J12&lt;400,$E12="M")),0.07,0.035),IF($D13="60-69",J12*0.025*IF(OR(AND(J12&lt;100, $E12="W"), AND(J12&lt;400,$E12="M")),1,0),IF($D13="70+",J12*0,J12*IF(OR(AND(J12&lt;100, $E12="W"), AND(J12&lt;400,$E12="M")),0.07,0.035)))),0)</f>
        <v>0</v>
      </c>
      <c r="K14" s="21">
        <f t="shared" si="0"/>
        <v>0</v>
      </c>
      <c r="L14" s="21">
        <f>SUM(K13:K14)</f>
        <v>0</v>
      </c>
      <c r="M14" s="63"/>
      <c r="N14" s="70"/>
      <c r="O14" s="71"/>
    </row>
    <row r="15" spans="1:53" ht="14.4" thickTop="1" x14ac:dyDescent="0.25">
      <c r="A15" s="14"/>
      <c r="B15" s="15"/>
      <c r="C15" s="16"/>
      <c r="D15" s="16"/>
      <c r="E15" s="36" t="s">
        <v>21</v>
      </c>
      <c r="F15" s="37"/>
      <c r="G15" s="37"/>
      <c r="H15" s="37"/>
      <c r="I15" s="37"/>
      <c r="J15" s="37"/>
      <c r="K15" s="17">
        <f t="shared" si="0"/>
        <v>0</v>
      </c>
      <c r="L15" s="17">
        <f>IF(D16="70+",0,K15)</f>
        <v>0</v>
      </c>
      <c r="M15" s="61">
        <f>COUNTIF(F15:J15,"&gt;0")</f>
        <v>0</v>
      </c>
      <c r="N15" s="66"/>
      <c r="O15" s="67"/>
    </row>
    <row r="16" spans="1:53" ht="13.8" x14ac:dyDescent="0.25">
      <c r="A16" s="29"/>
      <c r="B16" s="30"/>
      <c r="C16" s="31"/>
      <c r="D16" s="31"/>
      <c r="E16" s="36"/>
      <c r="F16" s="17">
        <f>IF(OR($E15="M",$E15="W"),IF($D16="u60",F15*0.035*IF(OR(AND(F15&lt;100, $E15="W"), AND(F15&lt;400,$E15="M")),0,1),IF($D16="60-69",F15*0.025*IF(OR(AND(F15&lt;100, $E15="W"), AND(F15&lt;400,$E15="M")),0,1),IF($D16="70+",F15*0*IF(OR(AND(F15&lt;100, $E15="W"), AND(F15&lt;400,$E15="M")),0,1),F15*0.035*IF(OR(AND(F15&lt;100, $E15="W"), AND(F15&lt;400,$E15="M")),0,1)))),0)</f>
        <v>0</v>
      </c>
      <c r="G16" s="17">
        <f>IF(OR($E15="M",$E15="W"),IF($D16="u60",G15*0.035*IF(OR(AND(G15&lt;100, $E15="W"), AND(G15&lt;400,$E15="M")),0,1),IF($D16="60-69",G15*0.025*IF(OR(AND(G15&lt;100, $E15="W"), AND(G15&lt;400,$E15="M")),0,1),IF($D16="70+",G15*0*IF(OR(AND(G15&lt;100, $E15="W"), AND(G15&lt;400,$E15="M")),0,1),G15*0.035*IF(OR(AND(G15&lt;100, $E15="W"), AND(G15&lt;400,$E15="M")),0,1)))),0)</f>
        <v>0</v>
      </c>
      <c r="H16" s="17">
        <f>IF(OR($E15="M",$E15="W"),IF($D16="u60",H15*0.035*IF(OR(AND(H15&lt;100, $E15="W"), AND(H15&lt;400,$E15="M")),0,1),IF($D16="60-69",H15*0.025*IF(OR(AND(H15&lt;100, $E15="W"), AND(H15&lt;400,$E15="M")),0,1),IF($D16="70+",H15*0*IF(OR(AND(H15&lt;100, $E15="W"), AND(H15&lt;400,$E15="M")),0,1),H15*0.035*IF(OR(AND(H15&lt;100, $E15="W"), AND(H15&lt;400,$E15="M")),0,1)))),0)</f>
        <v>0</v>
      </c>
      <c r="I16" s="17">
        <f>IF(OR($E15="M",$E15="W"),IF($D16="u60",I15*0.035*IF(OR(AND(I15&lt;100, $E15="W"), AND(I15&lt;400,$E15="M")),0,1),IF($D16="60-69",I15*0.025*IF(OR(AND(I15&lt;100, $E15="W"), AND(I15&lt;400,$E15="M")),0,1),IF($D16="70+",I15*0*IF(OR(AND(I15&lt;100, $E15="W"), AND(I15&lt;400,$E15="M")),0,1),I15*0.035*IF(OR(AND(I15&lt;100, $E15="W"), AND(I15&lt;400,$E15="M")),0,1)))),0)</f>
        <v>0</v>
      </c>
      <c r="J16" s="17">
        <f>IF(OR($E15="M",$E15="W"),IF($D16="u60",J15*0.035*IF(OR(AND(J15&lt;100, $E15="W"), AND(J15&lt;400,$E15="M")),0,1),IF($D16="60-69",J15*0.025*IF(OR(AND(J15&lt;100, $E15="W"), AND(J15&lt;400,$E15="M")),0,1),IF($D16="70+",J15*0*IF(OR(AND(J15&lt;100, $E15="W"), AND(J15&lt;400,$E15="M")),0,1),J15*0.035*IF(OR(AND(J15&lt;100, $E15="W"), AND(J15&lt;400,$E15="M")),0,1)))),0)</f>
        <v>0</v>
      </c>
      <c r="K16" s="17">
        <f t="shared" si="0"/>
        <v>0</v>
      </c>
      <c r="L16" s="17"/>
      <c r="M16" s="62"/>
      <c r="N16" s="68"/>
      <c r="O16" s="69"/>
    </row>
    <row r="17" spans="1:15" ht="14.4" thickBot="1" x14ac:dyDescent="0.3">
      <c r="A17" s="18"/>
      <c r="B17" s="19"/>
      <c r="C17" s="20"/>
      <c r="D17" s="20"/>
      <c r="E17" s="36"/>
      <c r="F17" s="21">
        <f>IF(OR($E15="M",$E15="W"),IF($D16="u60",F15*IF(OR(AND(F15&lt;100, $E15="W"), AND(F15&lt;400,$E15="M")),0.07,0.035),IF($D16="60-69",F15*0.025*IF(OR(AND(F15&lt;100, $E15="W"), AND(F15&lt;400,$E15="M")),1,0),IF($D16="70+",F15*0,F15*IF(OR(AND(F15&lt;100, $E15="W"), AND(F15&lt;400,$E15="M")),0.07,0.035)))),0)</f>
        <v>0</v>
      </c>
      <c r="G17" s="21">
        <f>IF(OR($E15="M",$E15="W"),IF($D16="u60",G15*IF(OR(AND(G15&lt;100, $E15="W"), AND(G15&lt;400,$E15="M")),0.07,0.035),IF($D16="60-69",G15*0.025*IF(OR(AND(G15&lt;100, $E15="W"), AND(G15&lt;400,$E15="M")),1,0),IF($D16="70+",G15*0,G15*IF(OR(AND(G15&lt;100, $E15="W"), AND(G15&lt;400,$E15="M")),0.07,0.035)))),0)</f>
        <v>0</v>
      </c>
      <c r="H17" s="21">
        <f>IF(OR($E15="M",$E15="W"),IF($D16="u60",H15*IF(OR(AND(H15&lt;100, $E15="W"), AND(H15&lt;400,$E15="M")),0.07,0.035),IF($D16="60-69",H15*0.025*IF(OR(AND(H15&lt;100, $E15="W"), AND(H15&lt;400,$E15="M")),1,0),IF($D16="70+",H15*0,H15*IF(OR(AND(H15&lt;100, $E15="W"), AND(H15&lt;400,$E15="M")),0.07,0.035)))),0)</f>
        <v>0</v>
      </c>
      <c r="I17" s="21">
        <f>IF(OR($E15="M",$E15="W"),IF($D16="u60",I15*IF(OR(AND(I15&lt;100, $E15="W"), AND(I15&lt;400,$E15="M")),0.07,0.035),IF($D16="60-69",I15*0.025*IF(OR(AND(I15&lt;100, $E15="W"), AND(I15&lt;400,$E15="M")),1,0),IF($D16="70+",I15*0,I15*IF(OR(AND(I15&lt;100, $E15="W"), AND(I15&lt;400,$E15="M")),0.07,0.035)))),0)</f>
        <v>0</v>
      </c>
      <c r="J17" s="21">
        <f>IF(OR($E15="M",$E15="W"),IF($D16="u60",J15*IF(OR(AND(J15&lt;100, $E15="W"), AND(J15&lt;400,$E15="M")),0.07,0.035),IF($D16="60-69",J15*0.025*IF(OR(AND(J15&lt;100, $E15="W"), AND(J15&lt;400,$E15="M")),1,0),IF($D16="70+",J15*0,J15*IF(OR(AND(J15&lt;100, $E15="W"), AND(J15&lt;400,$E15="M")),0.07,0.035)))),0)</f>
        <v>0</v>
      </c>
      <c r="K17" s="21">
        <f t="shared" si="0"/>
        <v>0</v>
      </c>
      <c r="L17" s="21">
        <f>SUM(K16:K17)</f>
        <v>0</v>
      </c>
      <c r="M17" s="63"/>
      <c r="N17" s="70"/>
      <c r="O17" s="71"/>
    </row>
    <row r="18" spans="1:15" ht="14.4" thickTop="1" x14ac:dyDescent="0.25">
      <c r="A18" s="14"/>
      <c r="B18" s="15"/>
      <c r="C18" s="16"/>
      <c r="D18" s="16"/>
      <c r="E18" s="36" t="s">
        <v>21</v>
      </c>
      <c r="F18" s="37"/>
      <c r="G18" s="37"/>
      <c r="H18" s="37"/>
      <c r="I18" s="37"/>
      <c r="J18" s="37"/>
      <c r="K18" s="17">
        <f t="shared" si="0"/>
        <v>0</v>
      </c>
      <c r="L18" s="17">
        <f>IF(D19="70+",0,K18)</f>
        <v>0</v>
      </c>
      <c r="M18" s="61">
        <f>COUNTIF(F18:J18,"&gt;0")</f>
        <v>0</v>
      </c>
      <c r="N18" s="66"/>
      <c r="O18" s="67"/>
    </row>
    <row r="19" spans="1:15" ht="13.8" x14ac:dyDescent="0.25">
      <c r="A19" s="29"/>
      <c r="B19" s="30"/>
      <c r="C19" s="31"/>
      <c r="D19" s="31"/>
      <c r="E19" s="36"/>
      <c r="F19" s="17">
        <f>IF(OR($E18="M",$E18="W"),IF($D19="u60",F18*0.035*IF(OR(AND(F18&lt;100, $E18="W"), AND(F18&lt;400,$E18="M")),0,1),IF($D19="60-69",F18*0.025*IF(OR(AND(F18&lt;100, $E18="W"), AND(F18&lt;400,$E18="M")),0,1),IF($D19="70+",F18*0*IF(OR(AND(F18&lt;100, $E18="W"), AND(F18&lt;400,$E18="M")),0,1),F18*0.035*IF(OR(AND(F18&lt;100, $E18="W"), AND(F18&lt;400,$E18="M")),0,1)))),0)</f>
        <v>0</v>
      </c>
      <c r="G19" s="17">
        <f>IF(OR($E18="M",$E18="W"),IF($D19="u60",G18*0.035*IF(OR(AND(G18&lt;100, $E18="W"), AND(G18&lt;400,$E18="M")),0,1),IF($D19="60-69",G18*0.025*IF(OR(AND(G18&lt;100, $E18="W"), AND(G18&lt;400,$E18="M")),0,1),IF($D19="70+",G18*0*IF(OR(AND(G18&lt;100, $E18="W"), AND(G18&lt;400,$E18="M")),0,1),G18*0.035*IF(OR(AND(G18&lt;100, $E18="W"), AND(G18&lt;400,$E18="M")),0,1)))),0)</f>
        <v>0</v>
      </c>
      <c r="H19" s="17">
        <f>IF(OR($E18="M",$E18="W"),IF($D19="u60",H18*0.035*IF(OR(AND(H18&lt;100, $E18="W"), AND(H18&lt;400,$E18="M")),0,1),IF($D19="60-69",H18*0.025*IF(OR(AND(H18&lt;100, $E18="W"), AND(H18&lt;400,$E18="M")),0,1),IF($D19="70+",H18*0*IF(OR(AND(H18&lt;100, $E18="W"), AND(H18&lt;400,$E18="M")),0,1),H18*0.035*IF(OR(AND(H18&lt;100, $E18="W"), AND(H18&lt;400,$E18="M")),0,1)))),0)</f>
        <v>0</v>
      </c>
      <c r="I19" s="17">
        <f>IF(OR($E18="M",$E18="W"),IF($D19="u60",I18*0.035*IF(OR(AND(I18&lt;100, $E18="W"), AND(I18&lt;400,$E18="M")),0,1),IF($D19="60-69",I18*0.025*IF(OR(AND(I18&lt;100, $E18="W"), AND(I18&lt;400,$E18="M")),0,1),IF($D19="70+",I18*0*IF(OR(AND(I18&lt;100, $E18="W"), AND(I18&lt;400,$E18="M")),0,1),I18*0.035*IF(OR(AND(I18&lt;100, $E18="W"), AND(I18&lt;400,$E18="M")),0,1)))),0)</f>
        <v>0</v>
      </c>
      <c r="J19" s="17">
        <f>IF(OR($E18="M",$E18="W"),IF($D19="u60",J18*0.035*IF(OR(AND(J18&lt;100, $E18="W"), AND(J18&lt;400,$E18="M")),0,1),IF($D19="60-69",J18*0.025*IF(OR(AND(J18&lt;100, $E18="W"), AND(J18&lt;400,$E18="M")),0,1),IF($D19="70+",J18*0*IF(OR(AND(J18&lt;100, $E18="W"), AND(J18&lt;400,$E18="M")),0,1),J18*0.035*IF(OR(AND(J18&lt;100, $E18="W"), AND(J18&lt;400,$E18="M")),0,1)))),0)</f>
        <v>0</v>
      </c>
      <c r="K19" s="17">
        <f t="shared" si="0"/>
        <v>0</v>
      </c>
      <c r="L19" s="17"/>
      <c r="M19" s="62"/>
      <c r="N19" s="68"/>
      <c r="O19" s="69"/>
    </row>
    <row r="20" spans="1:15" ht="14.4" thickBot="1" x14ac:dyDescent="0.3">
      <c r="A20" s="18"/>
      <c r="B20" s="19"/>
      <c r="C20" s="20"/>
      <c r="D20" s="20"/>
      <c r="E20" s="36"/>
      <c r="F20" s="21">
        <f>IF(OR($E18="M",$E18="W"),IF($D19="u60",F18*IF(OR(AND(F18&lt;100, $E18="W"), AND(F18&lt;400,$E18="M")),0.07,0.035),IF($D19="60-69",F18*0.025*IF(OR(AND(F18&lt;100, $E18="W"), AND(F18&lt;400,$E18="M")),1,0),IF($D19="70+",F18*0,F18*IF(OR(AND(F18&lt;100, $E18="W"), AND(F18&lt;400,$E18="M")),0.07,0.035)))),0)</f>
        <v>0</v>
      </c>
      <c r="G20" s="21">
        <f>IF(OR($E18="M",$E18="W"),IF($D19="u60",G18*IF(OR(AND(G18&lt;100, $E18="W"), AND(G18&lt;400,$E18="M")),0.07,0.035),IF($D19="60-69",G18*0.025*IF(OR(AND(G18&lt;100, $E18="W"), AND(G18&lt;400,$E18="M")),1,0),IF($D19="70+",G18*0,G18*IF(OR(AND(G18&lt;100, $E18="W"), AND(G18&lt;400,$E18="M")),0.07,0.035)))),0)</f>
        <v>0</v>
      </c>
      <c r="H20" s="21">
        <f>IF(OR($E18="M",$E18="W"),IF($D19="u60",H18*IF(OR(AND(H18&lt;100, $E18="W"), AND(H18&lt;400,$E18="M")),0.07,0.035),IF($D19="60-69",H18*0.025*IF(OR(AND(H18&lt;100, $E18="W"), AND(H18&lt;400,$E18="M")),1,0),IF($D19="70+",H18*0,H18*IF(OR(AND(H18&lt;100, $E18="W"), AND(H18&lt;400,$E18="M")),0.07,0.035)))),0)</f>
        <v>0</v>
      </c>
      <c r="I20" s="21">
        <f>IF(OR($E18="M",$E18="W"),IF($D19="u60",I18*IF(OR(AND(I18&lt;100, $E18="W"), AND(I18&lt;400,$E18="M")),0.07,0.035),IF($D19="60-69",I18*0.025*IF(OR(AND(I18&lt;100, $E18="W"), AND(I18&lt;400,$E18="M")),1,0),IF($D19="70+",I18*0,I18*IF(OR(AND(I18&lt;100, $E18="W"), AND(I18&lt;400,$E18="M")),0.07,0.035)))),0)</f>
        <v>0</v>
      </c>
      <c r="J20" s="21">
        <f>IF(OR($E18="M",$E18="W"),IF($D19="u60",J18*IF(OR(AND(J18&lt;100, $E18="W"), AND(J18&lt;400,$E18="M")),0.07,0.035),IF($D19="60-69",J18*0.025*IF(OR(AND(J18&lt;100, $E18="W"), AND(J18&lt;400,$E18="M")),1,0),IF($D19="70+",J18*0,J18*IF(OR(AND(J18&lt;100, $E18="W"), AND(J18&lt;400,$E18="M")),0.07,0.035)))),0)</f>
        <v>0</v>
      </c>
      <c r="K20" s="21">
        <f t="shared" si="0"/>
        <v>0</v>
      </c>
      <c r="L20" s="21">
        <f>SUM(K19:K20)</f>
        <v>0</v>
      </c>
      <c r="M20" s="63"/>
      <c r="N20" s="70"/>
      <c r="O20" s="71"/>
    </row>
    <row r="21" spans="1:15" ht="14.4" thickTop="1" x14ac:dyDescent="0.25">
      <c r="A21" s="14"/>
      <c r="B21" s="15"/>
      <c r="C21" s="16"/>
      <c r="D21" s="16"/>
      <c r="E21" s="36" t="s">
        <v>21</v>
      </c>
      <c r="F21" s="37"/>
      <c r="G21" s="37"/>
      <c r="H21" s="37"/>
      <c r="I21" s="37"/>
      <c r="J21" s="37"/>
      <c r="K21" s="17">
        <f t="shared" si="0"/>
        <v>0</v>
      </c>
      <c r="L21" s="17">
        <f>IF(D22="70+",0,K21)</f>
        <v>0</v>
      </c>
      <c r="M21" s="61">
        <f>COUNTIF(F21:J21,"&gt;0")</f>
        <v>0</v>
      </c>
      <c r="N21" s="66"/>
      <c r="O21" s="67"/>
    </row>
    <row r="22" spans="1:15" ht="13.8" x14ac:dyDescent="0.25">
      <c r="A22" s="29"/>
      <c r="B22" s="30"/>
      <c r="C22" s="31"/>
      <c r="D22" s="31"/>
      <c r="E22" s="36"/>
      <c r="F22" s="17">
        <f>IF(OR($E21="M",$E21="W"),IF($D22="u60",F21*0.035*IF(OR(AND(F21&lt;100, $E21="W"), AND(F21&lt;400,$E21="M")),0,1),IF($D22="60-69",F21*0.025*IF(OR(AND(F21&lt;100, $E21="W"), AND(F21&lt;400,$E21="M")),0,1),IF($D22="70+",F21*0*IF(OR(AND(F21&lt;100, $E21="W"), AND(F21&lt;400,$E21="M")),0,1),F21*0.035*IF(OR(AND(F21&lt;100, $E21="W"), AND(F21&lt;400,$E21="M")),0,1)))),0)</f>
        <v>0</v>
      </c>
      <c r="G22" s="17">
        <f>IF(OR($E21="M",$E21="W"),IF($D22="u60",G21*0.035*IF(OR(AND(G21&lt;100, $E21="W"), AND(G21&lt;400,$E21="M")),0,1),IF($D22="60-69",G21*0.025*IF(OR(AND(G21&lt;100, $E21="W"), AND(G21&lt;400,$E21="M")),0,1),IF($D22="70+",G21*0*IF(OR(AND(G21&lt;100, $E21="W"), AND(G21&lt;400,$E21="M")),0,1),G21*0.035*IF(OR(AND(G21&lt;100, $E21="W"), AND(G21&lt;400,$E21="M")),0,1)))),0)</f>
        <v>0</v>
      </c>
      <c r="H22" s="17">
        <f>IF(OR($E21="M",$E21="W"),IF($D22="u60",H21*0.035*IF(OR(AND(H21&lt;100, $E21="W"), AND(H21&lt;400,$E21="M")),0,1),IF($D22="60-69",H21*0.025*IF(OR(AND(H21&lt;100, $E21="W"), AND(H21&lt;400,$E21="M")),0,1),IF($D22="70+",H21*0*IF(OR(AND(H21&lt;100, $E21="W"), AND(H21&lt;400,$E21="M")),0,1),H21*0.035*IF(OR(AND(H21&lt;100, $E21="W"), AND(H21&lt;400,$E21="M")),0,1)))),0)</f>
        <v>0</v>
      </c>
      <c r="I22" s="17">
        <f>IF(OR($E21="M",$E21="W"),IF($D22="u60",I21*0.035*IF(OR(AND(I21&lt;100, $E21="W"), AND(I21&lt;400,$E21="M")),0,1),IF($D22="60-69",I21*0.025*IF(OR(AND(I21&lt;100, $E21="W"), AND(I21&lt;400,$E21="M")),0,1),IF($D22="70+",I21*0*IF(OR(AND(I21&lt;100, $E21="W"), AND(I21&lt;400,$E21="M")),0,1),I21*0.035*IF(OR(AND(I21&lt;100, $E21="W"), AND(I21&lt;400,$E21="M")),0,1)))),0)</f>
        <v>0</v>
      </c>
      <c r="J22" s="17">
        <f>IF(OR($E21="M",$E21="W"),IF($D22="u60",J21*0.035*IF(OR(AND(J21&lt;100, $E21="W"), AND(J21&lt;400,$E21="M")),0,1),IF($D22="60-69",J21*0.025*IF(OR(AND(J21&lt;100, $E21="W"), AND(J21&lt;400,$E21="M")),0,1),IF($D22="70+",J21*0*IF(OR(AND(J21&lt;100, $E21="W"), AND(J21&lt;400,$E21="M")),0,1),J21*0.035*IF(OR(AND(J21&lt;100, $E21="W"), AND(J21&lt;400,$E21="M")),0,1)))),0)</f>
        <v>0</v>
      </c>
      <c r="K22" s="17">
        <f t="shared" si="0"/>
        <v>0</v>
      </c>
      <c r="L22" s="17"/>
      <c r="M22" s="62"/>
      <c r="N22" s="68"/>
      <c r="O22" s="69"/>
    </row>
    <row r="23" spans="1:15" ht="14.4" thickBot="1" x14ac:dyDescent="0.3">
      <c r="A23" s="18"/>
      <c r="B23" s="19"/>
      <c r="C23" s="20"/>
      <c r="D23" s="20"/>
      <c r="E23" s="36"/>
      <c r="F23" s="21">
        <f>IF(OR($E21="M",$E21="W"),IF($D22="u60",F21*IF(OR(AND(F21&lt;100, $E21="W"), AND(F21&lt;400,$E21="M")),0.07,0.035),IF($D22="60-69",F21*0.025*IF(OR(AND(F21&lt;100, $E21="W"), AND(F21&lt;400,$E21="M")),1,0),IF($D22="70+",F21*0,F21*IF(OR(AND(F21&lt;100, $E21="W"), AND(F21&lt;400,$E21="M")),0.07,0.035)))),0)</f>
        <v>0</v>
      </c>
      <c r="G23" s="21">
        <f>IF(OR($E21="M",$E21="W"),IF($D22="u60",G21*IF(OR(AND(G21&lt;100, $E21="W"), AND(G21&lt;400,$E21="M")),0.07,0.035),IF($D22="60-69",G21*0.025*IF(OR(AND(G21&lt;100, $E21="W"), AND(G21&lt;400,$E21="M")),1,0),IF($D22="70+",G21*0,G21*IF(OR(AND(G21&lt;100, $E21="W"), AND(G21&lt;400,$E21="M")),0.07,0.035)))),0)</f>
        <v>0</v>
      </c>
      <c r="H23" s="21">
        <f>IF(OR($E21="M",$E21="W"),IF($D22="u60",H21*IF(OR(AND(H21&lt;100, $E21="W"), AND(H21&lt;400,$E21="M")),0.07,0.035),IF($D22="60-69",H21*0.025*IF(OR(AND(H21&lt;100, $E21="W"), AND(H21&lt;400,$E21="M")),1,0),IF($D22="70+",H21*0,H21*IF(OR(AND(H21&lt;100, $E21="W"), AND(H21&lt;400,$E21="M")),0.07,0.035)))),0)</f>
        <v>0</v>
      </c>
      <c r="I23" s="21">
        <f>IF(OR($E21="M",$E21="W"),IF($D22="u60",I21*IF(OR(AND(I21&lt;100, $E21="W"), AND(I21&lt;400,$E21="M")),0.07,0.035),IF($D22="60-69",I21*0.025*IF(OR(AND(I21&lt;100, $E21="W"), AND(I21&lt;400,$E21="M")),1,0),IF($D22="70+",I21*0,I21*IF(OR(AND(I21&lt;100, $E21="W"), AND(I21&lt;400,$E21="M")),0.07,0.035)))),0)</f>
        <v>0</v>
      </c>
      <c r="J23" s="21">
        <f>IF(OR($E21="M",$E21="W"),IF($D22="u60",J21*IF(OR(AND(J21&lt;100, $E21="W"), AND(J21&lt;400,$E21="M")),0.07,0.035),IF($D22="60-69",J21*0.025*IF(OR(AND(J21&lt;100, $E21="W"), AND(J21&lt;400,$E21="M")),1,0),IF($D22="70+",J21*0,J21*IF(OR(AND(J21&lt;100, $E21="W"), AND(J21&lt;400,$E21="M")),0.07,0.035)))),0)</f>
        <v>0</v>
      </c>
      <c r="K23" s="21">
        <f t="shared" si="0"/>
        <v>0</v>
      </c>
      <c r="L23" s="21">
        <f>SUM(K22:K23)</f>
        <v>0</v>
      </c>
      <c r="M23" s="63"/>
      <c r="N23" s="70"/>
      <c r="O23" s="71"/>
    </row>
    <row r="24" spans="1:15" ht="14.4" thickTop="1" x14ac:dyDescent="0.25">
      <c r="A24" s="14"/>
      <c r="B24" s="15"/>
      <c r="C24" s="16"/>
      <c r="D24" s="16"/>
      <c r="E24" s="36" t="s">
        <v>21</v>
      </c>
      <c r="F24" s="37"/>
      <c r="G24" s="37"/>
      <c r="H24" s="37"/>
      <c r="I24" s="37"/>
      <c r="J24" s="37"/>
      <c r="K24" s="17">
        <f t="shared" si="0"/>
        <v>0</v>
      </c>
      <c r="L24" s="17">
        <f>IF(D25="70+",0,K24)</f>
        <v>0</v>
      </c>
      <c r="M24" s="61">
        <f>COUNTIF(F24:J24,"&gt;0")</f>
        <v>0</v>
      </c>
      <c r="N24" s="66"/>
      <c r="O24" s="67"/>
    </row>
    <row r="25" spans="1:15" ht="13.8" x14ac:dyDescent="0.25">
      <c r="A25" s="29"/>
      <c r="B25" s="30"/>
      <c r="C25" s="31"/>
      <c r="D25" s="31"/>
      <c r="E25" s="36"/>
      <c r="F25" s="17">
        <f>IF(OR($E24="M",$E24="W"),IF($D25="u60",F24*0.035*IF(OR(AND(F24&lt;100, $E24="W"), AND(F24&lt;400,$E24="M")),0,1),IF($D25="60-69",F24*0.025*IF(OR(AND(F24&lt;100, $E24="W"), AND(F24&lt;400,$E24="M")),0,1),IF($D25="70+",F24*0*IF(OR(AND(F24&lt;100, $E24="W"), AND(F24&lt;400,$E24="M")),0,1),F24*0.035*IF(OR(AND(F24&lt;100, $E24="W"), AND(F24&lt;400,$E24="M")),0,1)))),0)</f>
        <v>0</v>
      </c>
      <c r="G25" s="17">
        <f>IF(OR($E24="M",$E24="W"),IF($D25="u60",G24*0.035*IF(OR(AND(G24&lt;100, $E24="W"), AND(G24&lt;400,$E24="M")),0,1),IF($D25="60-69",G24*0.025*IF(OR(AND(G24&lt;100, $E24="W"), AND(G24&lt;400,$E24="M")),0,1),IF($D25="70+",G24*0*IF(OR(AND(G24&lt;100, $E24="W"), AND(G24&lt;400,$E24="M")),0,1),G24*0.035*IF(OR(AND(G24&lt;100, $E24="W"), AND(G24&lt;400,$E24="M")),0,1)))),0)</f>
        <v>0</v>
      </c>
      <c r="H25" s="17">
        <f>IF(OR($E24="M",$E24="W"),IF($D25="u60",H24*0.035*IF(OR(AND(H24&lt;100, $E24="W"), AND(H24&lt;400,$E24="M")),0,1),IF($D25="60-69",H24*0.025*IF(OR(AND(H24&lt;100, $E24="W"), AND(H24&lt;400,$E24="M")),0,1),IF($D25="70+",H24*0*IF(OR(AND(H24&lt;100, $E24="W"), AND(H24&lt;400,$E24="M")),0,1),H24*0.035*IF(OR(AND(H24&lt;100, $E24="W"), AND(H24&lt;400,$E24="M")),0,1)))),0)</f>
        <v>0</v>
      </c>
      <c r="I25" s="17">
        <f>IF(OR($E24="M",$E24="W"),IF($D25="u60",I24*0.035*IF(OR(AND(I24&lt;100, $E24="W"), AND(I24&lt;400,$E24="M")),0,1),IF($D25="60-69",I24*0.025*IF(OR(AND(I24&lt;100, $E24="W"), AND(I24&lt;400,$E24="M")),0,1),IF($D25="70+",I24*0*IF(OR(AND(I24&lt;100, $E24="W"), AND(I24&lt;400,$E24="M")),0,1),I24*0.035*IF(OR(AND(I24&lt;100, $E24="W"), AND(I24&lt;400,$E24="M")),0,1)))),0)</f>
        <v>0</v>
      </c>
      <c r="J25" s="17">
        <f>IF(OR($E24="M",$E24="W"),IF($D25="u60",J24*0.035*IF(OR(AND(J24&lt;100, $E24="W"), AND(J24&lt;400,$E24="M")),0,1),IF($D25="60-69",J24*0.025*IF(OR(AND(J24&lt;100, $E24="W"), AND(J24&lt;400,$E24="M")),0,1),IF($D25="70+",J24*0*IF(OR(AND(J24&lt;100, $E24="W"), AND(J24&lt;400,$E24="M")),0,1),J24*0.035*IF(OR(AND(J24&lt;100, $E24="W"), AND(J24&lt;400,$E24="M")),0,1)))),0)</f>
        <v>0</v>
      </c>
      <c r="K25" s="17">
        <f t="shared" si="0"/>
        <v>0</v>
      </c>
      <c r="L25" s="17"/>
      <c r="M25" s="62"/>
      <c r="N25" s="68"/>
      <c r="O25" s="69"/>
    </row>
    <row r="26" spans="1:15" ht="14.4" thickBot="1" x14ac:dyDescent="0.3">
      <c r="A26" s="18"/>
      <c r="B26" s="19"/>
      <c r="C26" s="20"/>
      <c r="D26" s="20"/>
      <c r="E26" s="36"/>
      <c r="F26" s="21">
        <f>IF(OR($E24="M",$E24="W"),IF($D25="u60",F24*IF(OR(AND(F24&lt;100, $E24="W"), AND(F24&lt;400,$E24="M")),0.07,0.035),IF($D25="60-69",F24*0.025*IF(OR(AND(F24&lt;100, $E24="W"), AND(F24&lt;400,$E24="M")),1,0),IF($D25="70+",F24*0,F24*IF(OR(AND(F24&lt;100, $E24="W"), AND(F24&lt;400,$E24="M")),0.07,0.035)))),0)</f>
        <v>0</v>
      </c>
      <c r="G26" s="21">
        <f>IF(OR($E24="M",$E24="W"),IF($D25="u60",G24*IF(OR(AND(G24&lt;100, $E24="W"), AND(G24&lt;400,$E24="M")),0.07,0.035),IF($D25="60-69",G24*0.025*IF(OR(AND(G24&lt;100, $E24="W"), AND(G24&lt;400,$E24="M")),1,0),IF($D25="70+",G24*0,G24*IF(OR(AND(G24&lt;100, $E24="W"), AND(G24&lt;400,$E24="M")),0.07,0.035)))),0)</f>
        <v>0</v>
      </c>
      <c r="H26" s="21">
        <f>IF(OR($E24="M",$E24="W"),IF($D25="u60",H24*IF(OR(AND(H24&lt;100, $E24="W"), AND(H24&lt;400,$E24="M")),0.07,0.035),IF($D25="60-69",H24*0.025*IF(OR(AND(H24&lt;100, $E24="W"), AND(H24&lt;400,$E24="M")),1,0),IF($D25="70+",H24*0,H24*IF(OR(AND(H24&lt;100, $E24="W"), AND(H24&lt;400,$E24="M")),0.07,0.035)))),0)</f>
        <v>0</v>
      </c>
      <c r="I26" s="21">
        <f>IF(OR($E24="M",$E24="W"),IF($D25="u60",I24*IF(OR(AND(I24&lt;100, $E24="W"), AND(I24&lt;400,$E24="M")),0.07,0.035),IF($D25="60-69",I24*0.025*IF(OR(AND(I24&lt;100, $E24="W"), AND(I24&lt;400,$E24="M")),1,0),IF($D25="70+",I24*0,I24*IF(OR(AND(I24&lt;100, $E24="W"), AND(I24&lt;400,$E24="M")),0.07,0.035)))),0)</f>
        <v>0</v>
      </c>
      <c r="J26" s="21">
        <f>IF(OR($E24="M",$E24="W"),IF($D25="u60",J24*IF(OR(AND(J24&lt;100, $E24="W"), AND(J24&lt;400,$E24="M")),0.07,0.035),IF($D25="60-69",J24*0.025*IF(OR(AND(J24&lt;100, $E24="W"), AND(J24&lt;400,$E24="M")),1,0),IF($D25="70+",J24*0,J24*IF(OR(AND(J24&lt;100, $E24="W"), AND(J24&lt;400,$E24="M")),0.07,0.035)))),0)</f>
        <v>0</v>
      </c>
      <c r="K26" s="21">
        <f t="shared" si="0"/>
        <v>0</v>
      </c>
      <c r="L26" s="21">
        <f>SUM(K25:K26)</f>
        <v>0</v>
      </c>
      <c r="M26" s="63"/>
      <c r="N26" s="70"/>
      <c r="O26" s="71"/>
    </row>
    <row r="27" spans="1:15" ht="14.4" thickTop="1" x14ac:dyDescent="0.25">
      <c r="A27" s="14"/>
      <c r="B27" s="15"/>
      <c r="C27" s="16"/>
      <c r="D27" s="16"/>
      <c r="E27" s="36" t="s">
        <v>21</v>
      </c>
      <c r="F27" s="37"/>
      <c r="G27" s="37"/>
      <c r="H27" s="37"/>
      <c r="I27" s="37"/>
      <c r="J27" s="37"/>
      <c r="K27" s="17">
        <f t="shared" si="0"/>
        <v>0</v>
      </c>
      <c r="L27" s="17">
        <f>IF(D28="70+",0,K27)</f>
        <v>0</v>
      </c>
      <c r="M27" s="61">
        <f>COUNTIF(F27:J27,"&gt;0")</f>
        <v>0</v>
      </c>
      <c r="N27" s="66"/>
      <c r="O27" s="67"/>
    </row>
    <row r="28" spans="1:15" ht="13.8" x14ac:dyDescent="0.25">
      <c r="A28" s="29"/>
      <c r="B28" s="30"/>
      <c r="C28" s="31"/>
      <c r="D28" s="31"/>
      <c r="E28" s="36"/>
      <c r="F28" s="17">
        <f>IF(OR($E27="M",$E27="W"),IF($D28="u60",F27*0.035*IF(OR(AND(F27&lt;100, $E27="W"), AND(F27&lt;400,$E27="M")),0,1),IF($D28="60-69",F27*0.025*IF(OR(AND(F27&lt;100, $E27="W"), AND(F27&lt;400,$E27="M")),0,1),IF($D28="70+",F27*0*IF(OR(AND(F27&lt;100, $E27="W"), AND(F27&lt;400,$E27="M")),0,1),F27*0.035*IF(OR(AND(F27&lt;100, $E27="W"), AND(F27&lt;400,$E27="M")),0,1)))),0)</f>
        <v>0</v>
      </c>
      <c r="G28" s="17">
        <f>IF(OR($E27="M",$E27="W"),IF($D28="u60",G27*0.035*IF(OR(AND(G27&lt;100, $E27="W"), AND(G27&lt;400,$E27="M")),0,1),IF($D28="60-69",G27*0.025*IF(OR(AND(G27&lt;100, $E27="W"), AND(G27&lt;400,$E27="M")),0,1),IF($D28="70+",G27*0*IF(OR(AND(G27&lt;100, $E27="W"), AND(G27&lt;400,$E27="M")),0,1),G27*0.035*IF(OR(AND(G27&lt;100, $E27="W"), AND(G27&lt;400,$E27="M")),0,1)))),0)</f>
        <v>0</v>
      </c>
      <c r="H28" s="17">
        <f>IF(OR($E27="M",$E27="W"),IF($D28="u60",H27*0.035*IF(OR(AND(H27&lt;100, $E27="W"), AND(H27&lt;400,$E27="M")),0,1),IF($D28="60-69",H27*0.025*IF(OR(AND(H27&lt;100, $E27="W"), AND(H27&lt;400,$E27="M")),0,1),IF($D28="70+",H27*0*IF(OR(AND(H27&lt;100, $E27="W"), AND(H27&lt;400,$E27="M")),0,1),H27*0.035*IF(OR(AND(H27&lt;100, $E27="W"), AND(H27&lt;400,$E27="M")),0,1)))),0)</f>
        <v>0</v>
      </c>
      <c r="I28" s="17">
        <f>IF(OR($E27="M",$E27="W"),IF($D28="u60",I27*0.035*IF(OR(AND(I27&lt;100, $E27="W"), AND(I27&lt;400,$E27="M")),0,1),IF($D28="60-69",I27*0.025*IF(OR(AND(I27&lt;100, $E27="W"), AND(I27&lt;400,$E27="M")),0,1),IF($D28="70+",I27*0*IF(OR(AND(I27&lt;100, $E27="W"), AND(I27&lt;400,$E27="M")),0,1),I27*0.035*IF(OR(AND(I27&lt;100, $E27="W"), AND(I27&lt;400,$E27="M")),0,1)))),0)</f>
        <v>0</v>
      </c>
      <c r="J28" s="17">
        <f>IF(OR($E27="M",$E27="W"),IF($D28="u60",J27*0.035*IF(OR(AND(J27&lt;100, $E27="W"), AND(J27&lt;400,$E27="M")),0,1),IF($D28="60-69",J27*0.025*IF(OR(AND(J27&lt;100, $E27="W"), AND(J27&lt;400,$E27="M")),0,1),IF($D28="70+",J27*0*IF(OR(AND(J27&lt;100, $E27="W"), AND(J27&lt;400,$E27="M")),0,1),J27*0.035*IF(OR(AND(J27&lt;100, $E27="W"), AND(J27&lt;400,$E27="M")),0,1)))),0)</f>
        <v>0</v>
      </c>
      <c r="K28" s="17">
        <f t="shared" si="0"/>
        <v>0</v>
      </c>
      <c r="L28" s="17"/>
      <c r="M28" s="62"/>
      <c r="N28" s="68"/>
      <c r="O28" s="69"/>
    </row>
    <row r="29" spans="1:15" ht="14.4" thickBot="1" x14ac:dyDescent="0.3">
      <c r="A29" s="18"/>
      <c r="B29" s="19"/>
      <c r="C29" s="20"/>
      <c r="D29" s="20"/>
      <c r="E29" s="36"/>
      <c r="F29" s="21">
        <f>IF(OR($E27="M",$E27="W"),IF($D28="u60",F27*IF(OR(AND(F27&lt;100, $E27="W"), AND(F27&lt;400,$E27="M")),0.07,0.035),IF($D28="60-69",F27*0.025*IF(OR(AND(F27&lt;100, $E27="W"), AND(F27&lt;400,$E27="M")),1,0),IF($D28="70+",F27*0,F27*IF(OR(AND(F27&lt;100, $E27="W"), AND(F27&lt;400,$E27="M")),0.07,0.035)))),0)</f>
        <v>0</v>
      </c>
      <c r="G29" s="21">
        <f>IF(OR($E27="M",$E27="W"),IF($D28="u60",G27*IF(OR(AND(G27&lt;100, $E27="W"), AND(G27&lt;400,$E27="M")),0.07,0.035),IF($D28="60-69",G27*0.025*IF(OR(AND(G27&lt;100, $E27="W"), AND(G27&lt;400,$E27="M")),1,0),IF($D28="70+",G27*0,G27*IF(OR(AND(G27&lt;100, $E27="W"), AND(G27&lt;400,$E27="M")),0.07,0.035)))),0)</f>
        <v>0</v>
      </c>
      <c r="H29" s="21">
        <f>IF(OR($E27="M",$E27="W"),IF($D28="u60",H27*IF(OR(AND(H27&lt;100, $E27="W"), AND(H27&lt;400,$E27="M")),0.07,0.035),IF($D28="60-69",H27*0.025*IF(OR(AND(H27&lt;100, $E27="W"), AND(H27&lt;400,$E27="M")),1,0),IF($D28="70+",H27*0,H27*IF(OR(AND(H27&lt;100, $E27="W"), AND(H27&lt;400,$E27="M")),0.07,0.035)))),0)</f>
        <v>0</v>
      </c>
      <c r="I29" s="21">
        <f>IF(OR($E27="M",$E27="W"),IF($D28="u60",I27*IF(OR(AND(I27&lt;100, $E27="W"), AND(I27&lt;400,$E27="M")),0.07,0.035),IF($D28="60-69",I27*0.025*IF(OR(AND(I27&lt;100, $E27="W"), AND(I27&lt;400,$E27="M")),1,0),IF($D28="70+",I27*0,I27*IF(OR(AND(I27&lt;100, $E27="W"), AND(I27&lt;400,$E27="M")),0.07,0.035)))),0)</f>
        <v>0</v>
      </c>
      <c r="J29" s="21">
        <f>IF(OR($E27="M",$E27="W"),IF($D28="u60",J27*IF(OR(AND(J27&lt;100, $E27="W"), AND(J27&lt;400,$E27="M")),0.07,0.035),IF($D28="60-69",J27*0.025*IF(OR(AND(J27&lt;100, $E27="W"), AND(J27&lt;400,$E27="M")),1,0),IF($D28="70+",J27*0,J27*IF(OR(AND(J27&lt;100, $E27="W"), AND(J27&lt;400,$E27="M")),0.07,0.035)))),0)</f>
        <v>0</v>
      </c>
      <c r="K29" s="21">
        <f t="shared" si="0"/>
        <v>0</v>
      </c>
      <c r="L29" s="21">
        <f>SUM(K28:K29)</f>
        <v>0</v>
      </c>
      <c r="M29" s="63"/>
      <c r="N29" s="70"/>
      <c r="O29" s="71"/>
    </row>
    <row r="30" spans="1:15" ht="14.4" thickTop="1" x14ac:dyDescent="0.25">
      <c r="A30" s="14"/>
      <c r="B30" s="15"/>
      <c r="C30" s="16"/>
      <c r="D30" s="16"/>
      <c r="E30" s="36" t="s">
        <v>21</v>
      </c>
      <c r="F30" s="37"/>
      <c r="G30" s="37"/>
      <c r="H30" s="37"/>
      <c r="I30" s="37"/>
      <c r="J30" s="37"/>
      <c r="K30" s="17">
        <f t="shared" si="0"/>
        <v>0</v>
      </c>
      <c r="L30" s="17">
        <f>IF(D31="70+",0,K30)</f>
        <v>0</v>
      </c>
      <c r="M30" s="61">
        <f>COUNTIF(F30:J30,"&gt;0")</f>
        <v>0</v>
      </c>
      <c r="N30" s="66"/>
      <c r="O30" s="67"/>
    </row>
    <row r="31" spans="1:15" ht="13.8" x14ac:dyDescent="0.25">
      <c r="A31" s="29"/>
      <c r="B31" s="30"/>
      <c r="C31" s="31"/>
      <c r="D31" s="31"/>
      <c r="E31" s="36"/>
      <c r="F31" s="17">
        <f>IF(OR($E30="M",$E30="W"),IF($D31="u60",F30*0.035*IF(OR(AND(F30&lt;100, $E30="W"), AND(F30&lt;400,$E30="M")),0,1),IF($D31="60-69",F30*0.025*IF(OR(AND(F30&lt;100, $E30="W"), AND(F30&lt;400,$E30="M")),0,1),IF($D31="70+",F30*0*IF(OR(AND(F30&lt;100, $E30="W"), AND(F30&lt;400,$E30="M")),0,1),F30*0.035*IF(OR(AND(F30&lt;100, $E30="W"), AND(F30&lt;400,$E30="M")),0,1)))),0)</f>
        <v>0</v>
      </c>
      <c r="G31" s="17">
        <f>IF(OR($E30="M",$E30="W"),IF($D31="u60",G30*0.035*IF(OR(AND(G30&lt;100, $E30="W"), AND(G30&lt;400,$E30="M")),0,1),IF($D31="60-69",G30*0.025*IF(OR(AND(G30&lt;100, $E30="W"), AND(G30&lt;400,$E30="M")),0,1),IF($D31="70+",G30*0*IF(OR(AND(G30&lt;100, $E30="W"), AND(G30&lt;400,$E30="M")),0,1),G30*0.035*IF(OR(AND(G30&lt;100, $E30="W"), AND(G30&lt;400,$E30="M")),0,1)))),0)</f>
        <v>0</v>
      </c>
      <c r="H31" s="17">
        <f>IF(OR($E30="M",$E30="W"),IF($D31="u60",H30*0.035*IF(OR(AND(H30&lt;100, $E30="W"), AND(H30&lt;400,$E30="M")),0,1),IF($D31="60-69",H30*0.025*IF(OR(AND(H30&lt;100, $E30="W"), AND(H30&lt;400,$E30="M")),0,1),IF($D31="70+",H30*0*IF(OR(AND(H30&lt;100, $E30="W"), AND(H30&lt;400,$E30="M")),0,1),H30*0.035*IF(OR(AND(H30&lt;100, $E30="W"), AND(H30&lt;400,$E30="M")),0,1)))),0)</f>
        <v>0</v>
      </c>
      <c r="I31" s="17">
        <f>IF(OR($E30="M",$E30="W"),IF($D31="u60",I30*0.035*IF(OR(AND(I30&lt;100, $E30="W"), AND(I30&lt;400,$E30="M")),0,1),IF($D31="60-69",I30*0.025*IF(OR(AND(I30&lt;100, $E30="W"), AND(I30&lt;400,$E30="M")),0,1),IF($D31="70+",I30*0*IF(OR(AND(I30&lt;100, $E30="W"), AND(I30&lt;400,$E30="M")),0,1),I30*0.035*IF(OR(AND(I30&lt;100, $E30="W"), AND(I30&lt;400,$E30="M")),0,1)))),0)</f>
        <v>0</v>
      </c>
      <c r="J31" s="17">
        <f>IF(OR($E30="M",$E30="W"),IF($D31="u60",J30*0.035*IF(OR(AND(J30&lt;100, $E30="W"), AND(J30&lt;400,$E30="M")),0,1),IF($D31="60-69",J30*0.025*IF(OR(AND(J30&lt;100, $E30="W"), AND(J30&lt;400,$E30="M")),0,1),IF($D31="70+",J30*0*IF(OR(AND(J30&lt;100, $E30="W"), AND(J30&lt;400,$E30="M")),0,1),J30*0.035*IF(OR(AND(J30&lt;100, $E30="W"), AND(J30&lt;400,$E30="M")),0,1)))),0)</f>
        <v>0</v>
      </c>
      <c r="K31" s="17">
        <f t="shared" si="0"/>
        <v>0</v>
      </c>
      <c r="L31" s="17"/>
      <c r="M31" s="62"/>
      <c r="N31" s="68"/>
      <c r="O31" s="69"/>
    </row>
    <row r="32" spans="1:15" ht="14.4" thickBot="1" x14ac:dyDescent="0.3">
      <c r="A32" s="18"/>
      <c r="B32" s="19"/>
      <c r="C32" s="20"/>
      <c r="D32" s="20"/>
      <c r="E32" s="36"/>
      <c r="F32" s="21">
        <f>IF(OR($E30="M",$E30="W"),IF($D31="u60",F30*IF(OR(AND(F30&lt;100, $E30="W"), AND(F30&lt;400,$E30="M")),0.07,0.035),IF($D31="60-69",F30*0.025*IF(OR(AND(F30&lt;100, $E30="W"), AND(F30&lt;400,$E30="M")),1,0),IF($D31="70+",F30*0,F30*IF(OR(AND(F30&lt;100, $E30="W"), AND(F30&lt;400,$E30="M")),0.07,0.035)))),0)</f>
        <v>0</v>
      </c>
      <c r="G32" s="21">
        <f>IF(OR($E30="M",$E30="W"),IF($D31="u60",G30*IF(OR(AND(G30&lt;100, $E30="W"), AND(G30&lt;400,$E30="M")),0.07,0.035),IF($D31="60-69",G30*0.025*IF(OR(AND(G30&lt;100, $E30="W"), AND(G30&lt;400,$E30="M")),1,0),IF($D31="70+",G30*0,G30*IF(OR(AND(G30&lt;100, $E30="W"), AND(G30&lt;400,$E30="M")),0.07,0.035)))),0)</f>
        <v>0</v>
      </c>
      <c r="H32" s="21">
        <f>IF(OR($E30="M",$E30="W"),IF($D31="u60",H30*IF(OR(AND(H30&lt;100, $E30="W"), AND(H30&lt;400,$E30="M")),0.07,0.035),IF($D31="60-69",H30*0.025*IF(OR(AND(H30&lt;100, $E30="W"), AND(H30&lt;400,$E30="M")),1,0),IF($D31="70+",H30*0,H30*IF(OR(AND(H30&lt;100, $E30="W"), AND(H30&lt;400,$E30="M")),0.07,0.035)))),0)</f>
        <v>0</v>
      </c>
      <c r="I32" s="21">
        <f>IF(OR($E30="M",$E30="W"),IF($D31="u60",I30*IF(OR(AND(I30&lt;100, $E30="W"), AND(I30&lt;400,$E30="M")),0.07,0.035),IF($D31="60-69",I30*0.025*IF(OR(AND(I30&lt;100, $E30="W"), AND(I30&lt;400,$E30="M")),1,0),IF($D31="70+",I30*0,I30*IF(OR(AND(I30&lt;100, $E30="W"), AND(I30&lt;400,$E30="M")),0.07,0.035)))),0)</f>
        <v>0</v>
      </c>
      <c r="J32" s="21">
        <f>IF(OR($E30="M",$E30="W"),IF($D31="u60",J30*IF(OR(AND(J30&lt;100, $E30="W"), AND(J30&lt;400,$E30="M")),0.07,0.035),IF($D31="60-69",J30*0.025*IF(OR(AND(J30&lt;100, $E30="W"), AND(J30&lt;400,$E30="M")),1,0),IF($D31="70+",J30*0,J30*IF(OR(AND(J30&lt;100, $E30="W"), AND(J30&lt;400,$E30="M")),0.07,0.035)))),0)</f>
        <v>0</v>
      </c>
      <c r="K32" s="21">
        <f t="shared" si="0"/>
        <v>0</v>
      </c>
      <c r="L32" s="21">
        <f>SUM(K31:K32)</f>
        <v>0</v>
      </c>
      <c r="M32" s="63"/>
      <c r="N32" s="70"/>
      <c r="O32" s="71"/>
    </row>
    <row r="33" spans="1:15" ht="14.4" thickTop="1" x14ac:dyDescent="0.25">
      <c r="A33" s="22"/>
      <c r="B33" s="22"/>
      <c r="C33" s="22"/>
      <c r="D33" s="22"/>
      <c r="E33" s="22"/>
      <c r="F33" s="22"/>
      <c r="G33" s="77" t="s">
        <v>13</v>
      </c>
      <c r="H33" s="77"/>
      <c r="I33" s="28" t="s">
        <v>18</v>
      </c>
      <c r="J33" s="58">
        <f>Page35!J33 + COUNTA(B10,B13,B16,B19,B22,B26,B25,B26,B28,B31)</f>
        <v>0</v>
      </c>
      <c r="K33" s="27">
        <f>Page35!K33 + K9+K12+K15+K18+K21+K24+K27+K30</f>
        <v>0</v>
      </c>
      <c r="L33" s="24">
        <f>SUM(L9,L12,L15,L18,L21,L24,L27,L30)</f>
        <v>0</v>
      </c>
      <c r="M33" s="22" t="s">
        <v>12</v>
      </c>
      <c r="N33" s="25"/>
    </row>
    <row r="34" spans="1:15" ht="13.8" x14ac:dyDescent="0.25">
      <c r="A34" s="22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3">
        <f>Page35!L34 +L11+L14+L17+L20+L23+L26+L29+L32</f>
        <v>0</v>
      </c>
      <c r="M34" s="22" t="s">
        <v>50</v>
      </c>
      <c r="N34" s="26"/>
    </row>
    <row r="35" spans="1:15" ht="13.8" x14ac:dyDescent="0.25">
      <c r="A35" s="22"/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</row>
    <row r="36" spans="1:15" ht="13.8" x14ac:dyDescent="0.25">
      <c r="A36" s="72" t="s">
        <v>65</v>
      </c>
      <c r="B36" s="72"/>
      <c r="C36" s="73"/>
      <c r="D36" s="73"/>
      <c r="E36" s="73"/>
      <c r="F36" s="73"/>
      <c r="G36" s="73"/>
      <c r="H36" s="54" t="s">
        <v>66</v>
      </c>
      <c r="I36" s="73"/>
      <c r="J36" s="73"/>
      <c r="K36" s="73"/>
      <c r="L36" s="73"/>
      <c r="M36" s="22"/>
      <c r="N36" s="22"/>
      <c r="O36" s="22"/>
    </row>
    <row r="37" spans="1:15" ht="13.8" x14ac:dyDescent="0.25">
      <c r="A37" s="22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</row>
  </sheetData>
  <sheetProtection algorithmName="SHA-512" hashValue="laY5MnWgXAMptEXC/qW8Rl+c3g7xY58glX2SuCjj9X/iD9APN+jv3RuIbNB9x1RcFtqPKERqoca/M18nFVTB3Q==" saltValue="no6YChTya/R8MiTQ3LEL3g==" spinCount="100000" sheet="1" objects="1" scenarios="1" selectLockedCells="1"/>
  <mergeCells count="35">
    <mergeCell ref="G1:I1"/>
    <mergeCell ref="AY1:AZ1"/>
    <mergeCell ref="G2:I2"/>
    <mergeCell ref="I4:K4"/>
    <mergeCell ref="C5:F5"/>
    <mergeCell ref="G5:H5"/>
    <mergeCell ref="N19:O19"/>
    <mergeCell ref="A6:O6"/>
    <mergeCell ref="N9:O9"/>
    <mergeCell ref="N10:O10"/>
    <mergeCell ref="N11:O11"/>
    <mergeCell ref="N12:O12"/>
    <mergeCell ref="N13:O13"/>
    <mergeCell ref="N14:O14"/>
    <mergeCell ref="N15:O15"/>
    <mergeCell ref="N16:O16"/>
    <mergeCell ref="N17:O17"/>
    <mergeCell ref="N18:O18"/>
    <mergeCell ref="N31:O31"/>
    <mergeCell ref="N20:O20"/>
    <mergeCell ref="N21:O21"/>
    <mergeCell ref="N22:O22"/>
    <mergeCell ref="N23:O23"/>
    <mergeCell ref="N24:O24"/>
    <mergeCell ref="N25:O25"/>
    <mergeCell ref="N26:O26"/>
    <mergeCell ref="N27:O27"/>
    <mergeCell ref="N28:O28"/>
    <mergeCell ref="N29:O29"/>
    <mergeCell ref="N30:O30"/>
    <mergeCell ref="N32:O32"/>
    <mergeCell ref="G33:H33"/>
    <mergeCell ref="A36:B36"/>
    <mergeCell ref="C36:G36"/>
    <mergeCell ref="I36:L36"/>
  </mergeCells>
  <dataValidations count="5">
    <dataValidation allowBlank="1" showInputMessage="1" showErrorMessage="1" errorTitle="Age Group" error="Please enter U60 if Employee is less than 60 years old. Or Enter B67 if he/she is between 60 and 70 years old. Or Enter 70+ if he/she is 70 years or over" promptTitle="Age Group" sqref="E10:E11 E13:E14 E16:E17 E19:E20 E22:E23 E25:E26 E28:E29 E31:E32" xr:uid="{FC77E838-707F-4B5A-8FCE-FC2727031B83}"/>
    <dataValidation type="list" allowBlank="1" showInputMessage="1" showErrorMessage="1" errorTitle="Age Group" error="Please enter U60 if Employee is less than 60 years old. Or Enter B67 if he/she is between 60 and 70 years old. Or Enter 70+ if he/she is 70 years or over" promptTitle="Age Group" sqref="D10 D28 D25 D22 D19 D16 D13 D31" xr:uid="{17E0DC1A-5A9F-4B3A-B946-94BE5A2BD65D}">
      <formula1>$AY$2:$AY$4</formula1>
    </dataValidation>
    <dataValidation type="list" allowBlank="1" showInputMessage="1" showErrorMessage="1" sqref="E9 E12 E15 E18 E21 E24 E27 E30" xr:uid="{A6AD6D39-7666-449B-8B99-577FD9A9B95A}">
      <formula1>$P$3:$P$4</formula1>
    </dataValidation>
    <dataValidation type="list" allowBlank="1" showInputMessage="1" showErrorMessage="1" errorTitle="Sex" error="Please enter M for male of F for female" promptTitle="Sex" sqref="C19 C28 C22 C25" xr:uid="{81A57DC8-0789-4CF9-8D99-43E673E62936}">
      <formula1>$P$1:$P$2</formula1>
    </dataValidation>
    <dataValidation type="list" allowBlank="1" showInputMessage="1" showErrorMessage="1" errorTitle="Sex" error="Please enter M for male or F for female" promptTitle="Sex" sqref="C13 C31 C10 C16" xr:uid="{4CE21B26-636A-4EF7-9BB9-E185CF8B9459}">
      <formula1>$P$1:$P$2</formula1>
    </dataValidation>
  </dataValidations>
  <pageMargins left="0.5" right="0.5" top="0.25" bottom="0.25" header="0.5" footer="0.5"/>
  <pageSetup paperSize="5" scale="92" orientation="landscape" r:id="rId1"/>
  <headerFooter alignWithMargins="0">
    <oddFooter>&amp;L
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1617" r:id="rId4" name="Drop Down 1">
              <controlPr defaultSize="0" autoLine="0" autoPict="0">
                <anchor moveWithCells="1">
                  <from>
                    <xdr:col>8</xdr:col>
                    <xdr:colOff>937260</xdr:colOff>
                    <xdr:row>4</xdr:row>
                    <xdr:rowOff>7620</xdr:rowOff>
                  </from>
                  <to>
                    <xdr:col>10</xdr:col>
                    <xdr:colOff>220980</xdr:colOff>
                    <xdr:row>5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709783-679B-4EE4-B9BA-727AED26E74A}">
  <sheetPr>
    <pageSetUpPr fitToPage="1"/>
  </sheetPr>
  <dimension ref="A1:BA37"/>
  <sheetViews>
    <sheetView zoomScale="86" zoomScaleNormal="86" workbookViewId="0">
      <selection activeCell="C36" sqref="C36:G36"/>
    </sheetView>
  </sheetViews>
  <sheetFormatPr defaultRowHeight="13.2" x14ac:dyDescent="0.25"/>
  <cols>
    <col min="1" max="1" width="14.5546875" customWidth="1"/>
    <col min="2" max="2" width="25.6640625" customWidth="1"/>
    <col min="3" max="3" width="4.33203125" customWidth="1"/>
    <col min="4" max="4" width="8.6640625" customWidth="1"/>
    <col min="5" max="5" width="3.6640625" customWidth="1"/>
    <col min="6" max="10" width="14.109375" customWidth="1"/>
    <col min="11" max="11" width="16.109375" bestFit="1" customWidth="1"/>
    <col min="12" max="12" width="19.5546875" customWidth="1"/>
    <col min="13" max="14" width="3.6640625" customWidth="1"/>
    <col min="15" max="15" width="16.88671875" customWidth="1"/>
    <col min="16" max="16" width="6.6640625" hidden="1" customWidth="1"/>
    <col min="49" max="49" width="15.6640625" bestFit="1" customWidth="1"/>
    <col min="50" max="50" width="14.88671875" bestFit="1" customWidth="1"/>
    <col min="51" max="51" width="8.88671875" customWidth="1"/>
    <col min="52" max="52" width="17.109375" bestFit="1" customWidth="1"/>
  </cols>
  <sheetData>
    <row r="1" spans="1:53" ht="15.6" x14ac:dyDescent="0.3">
      <c r="A1" s="1"/>
      <c r="B1" s="2"/>
      <c r="F1" s="2"/>
      <c r="G1" s="75" t="s">
        <v>0</v>
      </c>
      <c r="H1" s="75"/>
      <c r="I1" s="75"/>
      <c r="L1" s="4" t="s">
        <v>15</v>
      </c>
      <c r="M1" s="4"/>
      <c r="N1" s="4"/>
      <c r="O1" s="2"/>
      <c r="P1" s="40" t="s">
        <v>21</v>
      </c>
      <c r="AW1" s="45" t="s">
        <v>40</v>
      </c>
      <c r="AX1" s="45" t="s">
        <v>41</v>
      </c>
      <c r="AY1" s="74" t="s">
        <v>43</v>
      </c>
      <c r="AZ1" s="74"/>
      <c r="BA1" s="45" t="s">
        <v>59</v>
      </c>
    </row>
    <row r="2" spans="1:53" ht="15.6" x14ac:dyDescent="0.3">
      <c r="A2" s="2"/>
      <c r="B2" s="2"/>
      <c r="F2" s="2"/>
      <c r="G2" s="74" t="s">
        <v>1</v>
      </c>
      <c r="H2" s="74"/>
      <c r="I2" s="74"/>
      <c r="L2" s="32"/>
      <c r="M2" s="5"/>
      <c r="O2" s="3" t="s">
        <v>119</v>
      </c>
      <c r="P2" s="38" t="s">
        <v>20</v>
      </c>
      <c r="AW2" s="45" t="s">
        <v>14</v>
      </c>
      <c r="AX2" s="49">
        <f>EOMONTH(G5,-1)+1</f>
        <v>45839</v>
      </c>
      <c r="AY2" s="53" t="s">
        <v>47</v>
      </c>
      <c r="AZ2" s="45" t="s">
        <v>44</v>
      </c>
      <c r="BA2">
        <f>WEEKNUM(G5,12)-WEEKNUM(DATE(YEAR(G5),MONTH(G5),1),12)+1</f>
        <v>5</v>
      </c>
    </row>
    <row r="3" spans="1:53" ht="15.6" x14ac:dyDescent="0.3">
      <c r="A3" s="2"/>
      <c r="B3" s="2"/>
      <c r="F3" s="3" t="s">
        <v>6</v>
      </c>
      <c r="G3" s="33"/>
      <c r="H3" s="33"/>
      <c r="I3" s="34"/>
      <c r="J3" s="2"/>
      <c r="L3" s="2"/>
      <c r="M3" s="2"/>
      <c r="O3" s="2"/>
      <c r="P3" s="39" t="s">
        <v>22</v>
      </c>
      <c r="AW3" s="45" t="s">
        <v>35</v>
      </c>
      <c r="AY3" s="45" t="s">
        <v>62</v>
      </c>
      <c r="AZ3" s="45" t="s">
        <v>45</v>
      </c>
    </row>
    <row r="4" spans="1:53" ht="15" x14ac:dyDescent="0.25">
      <c r="A4" s="2"/>
      <c r="B4" s="2"/>
      <c r="F4" s="3" t="s">
        <v>2</v>
      </c>
      <c r="G4" s="35"/>
      <c r="H4" s="3" t="s">
        <v>3</v>
      </c>
      <c r="I4" s="80"/>
      <c r="J4" s="80"/>
      <c r="K4" s="80"/>
      <c r="L4" s="2"/>
      <c r="M4" s="2"/>
      <c r="N4" s="2"/>
      <c r="O4" s="2"/>
      <c r="P4" s="39" t="s">
        <v>21</v>
      </c>
      <c r="AW4" s="45" t="s">
        <v>36</v>
      </c>
      <c r="AY4" s="45" t="s">
        <v>48</v>
      </c>
      <c r="AZ4" s="45" t="s">
        <v>46</v>
      </c>
    </row>
    <row r="5" spans="1:53" ht="15.6" x14ac:dyDescent="0.3">
      <c r="A5" s="2"/>
      <c r="B5" s="2"/>
      <c r="C5" s="76" t="s">
        <v>4</v>
      </c>
      <c r="D5" s="76"/>
      <c r="E5" s="76"/>
      <c r="F5" s="76"/>
      <c r="G5" s="78">
        <v>45869</v>
      </c>
      <c r="H5" s="79"/>
      <c r="I5" s="55" t="s">
        <v>14</v>
      </c>
      <c r="J5" s="51">
        <v>7</v>
      </c>
      <c r="K5" s="50"/>
      <c r="L5" s="2"/>
      <c r="M5" s="2"/>
      <c r="N5" s="2"/>
      <c r="O5" s="2"/>
      <c r="R5" s="45"/>
      <c r="AW5" s="45" t="s">
        <v>37</v>
      </c>
    </row>
    <row r="6" spans="1:53" ht="18" customHeight="1" x14ac:dyDescent="0.25">
      <c r="A6" s="74" t="s">
        <v>5</v>
      </c>
      <c r="B6" s="74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AW6" s="45" t="s">
        <v>38</v>
      </c>
    </row>
    <row r="7" spans="1:53" ht="13.8" x14ac:dyDescent="0.25">
      <c r="A7" s="6"/>
      <c r="B7" s="6"/>
      <c r="C7" s="6"/>
      <c r="D7" s="52"/>
      <c r="E7" s="41" t="s">
        <v>22</v>
      </c>
      <c r="F7" s="7" t="s">
        <v>14</v>
      </c>
      <c r="G7" s="8" t="s">
        <v>14</v>
      </c>
      <c r="H7" s="8" t="s">
        <v>14</v>
      </c>
      <c r="I7" s="8" t="s">
        <v>14</v>
      </c>
      <c r="J7" s="9" t="s">
        <v>14</v>
      </c>
      <c r="K7" s="6" t="s">
        <v>16</v>
      </c>
      <c r="L7" s="10" t="s">
        <v>49</v>
      </c>
      <c r="M7" s="43" t="s">
        <v>19</v>
      </c>
      <c r="N7" s="60"/>
      <c r="O7" s="52"/>
      <c r="AW7" s="45" t="s">
        <v>39</v>
      </c>
    </row>
    <row r="8" spans="1:53" ht="14.4" thickBot="1" x14ac:dyDescent="0.3">
      <c r="A8" s="11" t="s">
        <v>7</v>
      </c>
      <c r="B8" s="12" t="s">
        <v>10</v>
      </c>
      <c r="C8" s="12" t="s">
        <v>8</v>
      </c>
      <c r="D8" s="12" t="s">
        <v>42</v>
      </c>
      <c r="E8" s="42" t="s">
        <v>21</v>
      </c>
      <c r="F8" s="46">
        <f>IF(WEEKDAY(AX2)&gt;J5-1,AX2+7-(WEEKDAY(AX2)-(J5-1)),IF(WEEKDAY(AX2)&lt;J5-1,AX2 + (J5-1) - WEEKDAY(AX2),AX2))</f>
        <v>45842</v>
      </c>
      <c r="G8" s="47">
        <f>F8+7</f>
        <v>45849</v>
      </c>
      <c r="H8" s="47">
        <f>G8+7</f>
        <v>45856</v>
      </c>
      <c r="I8" s="47">
        <f>H8+7</f>
        <v>45863</v>
      </c>
      <c r="J8" s="48" t="str">
        <f>IF(MONTH(I8+7)=MONTH(G5),I8+7,"")</f>
        <v/>
      </c>
      <c r="K8" s="12" t="s">
        <v>11</v>
      </c>
      <c r="L8" s="13" t="s">
        <v>17</v>
      </c>
      <c r="M8" s="44" t="s">
        <v>79</v>
      </c>
      <c r="N8" s="64" t="s">
        <v>9</v>
      </c>
      <c r="O8" s="59"/>
      <c r="AW8" s="45" t="s">
        <v>33</v>
      </c>
    </row>
    <row r="9" spans="1:53" ht="14.4" thickTop="1" x14ac:dyDescent="0.25">
      <c r="A9" s="14"/>
      <c r="B9" s="15"/>
      <c r="C9" s="16"/>
      <c r="D9" s="16"/>
      <c r="E9" s="36" t="s">
        <v>21</v>
      </c>
      <c r="F9" s="37"/>
      <c r="G9" s="37"/>
      <c r="H9" s="37"/>
      <c r="I9" s="37"/>
      <c r="J9" s="37"/>
      <c r="K9" s="17">
        <f t="shared" ref="K9:K32" si="0">SUM(F9:J9)</f>
        <v>0</v>
      </c>
      <c r="L9" s="17">
        <f>IF(D10="70+",0,K9)</f>
        <v>0</v>
      </c>
      <c r="M9" s="61">
        <f>COUNTIF(F9:J9,"&gt;0")</f>
        <v>0</v>
      </c>
      <c r="N9" s="66"/>
      <c r="O9" s="67"/>
      <c r="AW9" s="45" t="s">
        <v>34</v>
      </c>
    </row>
    <row r="10" spans="1:53" ht="13.8" x14ac:dyDescent="0.25">
      <c r="A10" s="29"/>
      <c r="B10" s="30"/>
      <c r="C10" s="31"/>
      <c r="D10" s="31"/>
      <c r="E10" s="36"/>
      <c r="F10" s="17">
        <f>IF(OR($E9="M",$E9="W"),IF($D10="u60",F9*0.035*IF(OR(AND(F9&lt;100, $E9="W"), AND(F9&lt;400,$E9="M")),0,1),IF($D10="60-69",F9*0.025*IF(OR(AND(F9&lt;100, $E9="W"), AND(F9&lt;400,$E9="M")),0,1),IF($D10="70+",F9*0*IF(OR(AND(F9&lt;100, $E9="W"), AND(F9&lt;400,$E9="M")),0,1),F9*0.035*IF(OR(AND(F9&lt;100, $E9="W"), AND(F9&lt;400,$E9="M")),0,1)))),0)</f>
        <v>0</v>
      </c>
      <c r="G10" s="17">
        <f>IF(OR($E9="M",$E9="W"),IF($D10="u60",G9*0.035*IF(OR(AND(G9&lt;100, $E9="W"), AND(G9&lt;400,$E9="M")),0,1),IF($D10="60-69",G9*0.025*IF(OR(AND(G9&lt;100, $E9="W"), AND(G9&lt;400,$E9="M")),0,1),IF($D10="70+",G9*0*IF(OR(AND(G9&lt;100, $E9="W"), AND(G9&lt;400,$E9="M")),0,1),G9*0.035*IF(OR(AND(G9&lt;100, $E9="W"), AND(G9&lt;400,$E9="M")),0,1)))),0)</f>
        <v>0</v>
      </c>
      <c r="H10" s="17">
        <f>IF(OR($E9="M",$E9="W"),IF($D10="u60",H9*0.035*IF(OR(AND(H9&lt;100, $E9="W"), AND(H9&lt;400,$E9="M")),0,1),IF($D10="60-69",H9*0.025*IF(OR(AND(H9&lt;100, $E9="W"), AND(H9&lt;400,$E9="M")),0,1),IF($D10="70+",H9*0*IF(OR(AND(H9&lt;100, $E9="W"), AND(H9&lt;400,$E9="M")),0,1),H9*0.035*IF(OR(AND(H9&lt;100, $E9="W"), AND(H9&lt;400,$E9="M")),0,1)))),0)</f>
        <v>0</v>
      </c>
      <c r="I10" s="17">
        <f>IF(OR($E9="M",$E9="W"),IF($D10="u60",I9*0.035*IF(OR(AND(I9&lt;100, $E9="W"), AND(I9&lt;400,$E9="M")),0,1),IF($D10="60-69",I9*0.025*IF(OR(AND(I9&lt;100, $E9="W"), AND(I9&lt;400,$E9="M")),0,1),IF($D10="70+",I9*0*IF(OR(AND(I9&lt;100, $E9="W"), AND(I9&lt;400,$E9="M")),0,1),I9*0.035*IF(OR(AND(I9&lt;100, $E9="W"), AND(I9&lt;400,$E9="M")),0,1)))),0)</f>
        <v>0</v>
      </c>
      <c r="J10" s="17">
        <f>IF(OR($E9="M",$E9="W"),IF($D10="u60",J9*0.035*IF(OR(AND(J9&lt;100, $E9="W"), AND(J9&lt;400,$E9="M")),0,1),IF($D10="60-69",J9*0.025*IF(OR(AND(J9&lt;100, $E9="W"), AND(J9&lt;400,$E9="M")),0,1),IF($D10="70+",J9*0*IF(OR(AND(J9&lt;100, $E9="W"), AND(J9&lt;400,$E9="M")),0,1),J9*0.035*IF(OR(AND(J9&lt;100, $E9="W"), AND(J9&lt;400,$E9="M")),0,1)))),0)</f>
        <v>0</v>
      </c>
      <c r="K10" s="17">
        <f t="shared" si="0"/>
        <v>0</v>
      </c>
      <c r="L10" s="17"/>
      <c r="M10" s="62"/>
      <c r="N10" s="68"/>
      <c r="O10" s="69"/>
      <c r="T10" s="45"/>
    </row>
    <row r="11" spans="1:53" ht="14.4" thickBot="1" x14ac:dyDescent="0.3">
      <c r="A11" s="18"/>
      <c r="B11" s="19"/>
      <c r="C11" s="20"/>
      <c r="D11" s="20"/>
      <c r="E11" s="36"/>
      <c r="F11" s="21">
        <f>IF(OR($E9="M",$E9="W"),IF($D10="u60",F9*IF(OR(AND(F9&lt;100, $E9="W"), AND(F9&lt;400,$E9="M")),0.07,0.035),IF($D10="60-69",F9*0.025*IF(OR(AND(F9&lt;100, $E9="W"), AND(F9&lt;400,$E9="M")),1,0),IF($D10="70+",F9*0,F9*IF(OR(AND(F9&lt;100, $E9="W"), AND(F9&lt;400,$E9="M")),0.07,0.035)))),0)</f>
        <v>0</v>
      </c>
      <c r="G11" s="21">
        <f>IF(OR($E9="M",$E9="W"),IF($D10="u60",G9*IF(OR(AND(G9&lt;100, $E9="W"), AND(G9&lt;400,$E9="M")),0.07,0.035),IF($D10="60-69",G9*0.025*IF(OR(AND(G9&lt;100, $E9="W"), AND(G9&lt;400,$E9="M")),1,0),IF($D10="70+",G9*0,G9*IF(OR(AND(G9&lt;100, $E9="W"), AND(G9&lt;400,$E9="M")),0.07,0.035)))),0)</f>
        <v>0</v>
      </c>
      <c r="H11" s="21">
        <f>IF(OR($E9="M",$E9="W"),IF($D10="u60",H9*IF(OR(AND(H9&lt;100, $E9="W"), AND(H9&lt;400,$E9="M")),0.07,0.035),IF($D10="60-69",H9*0.025*IF(OR(AND(H9&lt;100, $E9="W"), AND(H9&lt;400,$E9="M")),1,0),IF($D10="70+",H9*0,H9*IF(OR(AND(H9&lt;100, $E9="W"), AND(H9&lt;400,$E9="M")),0.07,0.035)))),0)</f>
        <v>0</v>
      </c>
      <c r="I11" s="21">
        <f>IF(OR($E9="M",$E9="W"),IF($D10="u60",I9*IF(OR(AND(I9&lt;100, $E9="W"), AND(I9&lt;400,$E9="M")),0.07,0.035),IF($D10="60-69",I9*0.025*IF(OR(AND(I9&lt;100, $E9="W"), AND(I9&lt;400,$E9="M")),1,0),IF($D10="70+",I9*0,I9*IF(OR(AND(I9&lt;100, $E9="W"), AND(I9&lt;400,$E9="M")),0.07,0.035)))),0)</f>
        <v>0</v>
      </c>
      <c r="J11" s="21">
        <f>IF(OR($E9="M",$E9="W"),IF($D10="u60",J9*IF(OR(AND(J9&lt;100, $E9="W"), AND(J9&lt;400,$E9="M")),0.07,0.035),IF($D10="60-69",J9*0.025*IF(OR(AND(J9&lt;100, $E9="W"), AND(J9&lt;400,$E9="M")),1,0),IF($D10="70+",J9*0,J9*IF(OR(AND(J9&lt;100, $E9="W"), AND(J9&lt;400,$E9="M")),0.07,0.035)))),0)</f>
        <v>0</v>
      </c>
      <c r="K11" s="21">
        <f t="shared" si="0"/>
        <v>0</v>
      </c>
      <c r="L11" s="21">
        <f>SUM(K10:K11)</f>
        <v>0</v>
      </c>
      <c r="M11" s="63"/>
      <c r="N11" s="70"/>
      <c r="O11" s="71"/>
    </row>
    <row r="12" spans="1:53" ht="14.4" thickTop="1" x14ac:dyDescent="0.25">
      <c r="A12" s="14"/>
      <c r="B12" s="15"/>
      <c r="C12" s="16"/>
      <c r="D12" s="16"/>
      <c r="E12" s="36" t="s">
        <v>21</v>
      </c>
      <c r="F12" s="37"/>
      <c r="G12" s="37"/>
      <c r="H12" s="37"/>
      <c r="I12" s="37"/>
      <c r="J12" s="37"/>
      <c r="K12" s="17">
        <f t="shared" si="0"/>
        <v>0</v>
      </c>
      <c r="L12" s="17">
        <f>IF(D13="70+",0,K12)</f>
        <v>0</v>
      </c>
      <c r="M12" s="61">
        <f>COUNTIF(F12:J12,"&gt;0")</f>
        <v>0</v>
      </c>
      <c r="N12" s="66"/>
      <c r="O12" s="67"/>
    </row>
    <row r="13" spans="1:53" ht="13.8" x14ac:dyDescent="0.25">
      <c r="A13" s="29"/>
      <c r="B13" s="30"/>
      <c r="C13" s="31"/>
      <c r="D13" s="31"/>
      <c r="E13" s="36"/>
      <c r="F13" s="17">
        <f>IF(OR($E12="M",$E12="W"),IF($D13="u60",F12*0.035*IF(OR(AND(F12&lt;100, $E12="W"), AND(F12&lt;400,$E12="M")),0,1),IF($D13="60-69",F12*0.025*IF(OR(AND(F12&lt;100, $E12="W"), AND(F12&lt;400,$E12="M")),0,1),IF($D13="70+",F12*0*IF(OR(AND(F12&lt;100, $E12="W"), AND(F12&lt;400,$E12="M")),0,1),F12*0.035*IF(OR(AND(F12&lt;100, $E12="W"), AND(F12&lt;400,$E12="M")),0,1)))),0)</f>
        <v>0</v>
      </c>
      <c r="G13" s="17">
        <f>IF(OR($E12="M",$E12="W"),IF($D13="u60",G12*0.035*IF(OR(AND(G12&lt;100, $E12="W"), AND(G12&lt;400,$E12="M")),0,1),IF($D13="60-69",G12*0.025*IF(OR(AND(G12&lt;100, $E12="W"), AND(G12&lt;400,$E12="M")),0,1),IF($D13="70+",G12*0*IF(OR(AND(G12&lt;100, $E12="W"), AND(G12&lt;400,$E12="M")),0,1),G12*0.035*IF(OR(AND(G12&lt;100, $E12="W"), AND(G12&lt;400,$E12="M")),0,1)))),0)</f>
        <v>0</v>
      </c>
      <c r="H13" s="17">
        <f>IF(OR($E12="M",$E12="W"),IF($D13="u60",H12*0.035*IF(OR(AND(H12&lt;100, $E12="W"), AND(H12&lt;400,$E12="M")),0,1),IF($D13="60-69",H12*0.025*IF(OR(AND(H12&lt;100, $E12="W"), AND(H12&lt;400,$E12="M")),0,1),IF($D13="70+",H12*0*IF(OR(AND(H12&lt;100, $E12="W"), AND(H12&lt;400,$E12="M")),0,1),H12*0.035*IF(OR(AND(H12&lt;100, $E12="W"), AND(H12&lt;400,$E12="M")),0,1)))),0)</f>
        <v>0</v>
      </c>
      <c r="I13" s="17">
        <f>IF(OR($E12="M",$E12="W"),IF($D13="u60",I12*0.035*IF(OR(AND(I12&lt;100, $E12="W"), AND(I12&lt;400,$E12="M")),0,1),IF($D13="60-69",I12*0.025*IF(OR(AND(I12&lt;100, $E12="W"), AND(I12&lt;400,$E12="M")),0,1),IF($D13="70+",I12*0*IF(OR(AND(I12&lt;100, $E12="W"), AND(I12&lt;400,$E12="M")),0,1),I12*0.035*IF(OR(AND(I12&lt;100, $E12="W"), AND(I12&lt;400,$E12="M")),0,1)))),0)</f>
        <v>0</v>
      </c>
      <c r="J13" s="17">
        <f>IF(OR($E12="M",$E12="W"),IF($D13="u60",J12*0.035*IF(OR(AND(J12&lt;100, $E12="W"), AND(J12&lt;400,$E12="M")),0,1),IF($D13="60-69",J12*0.025*IF(OR(AND(J12&lt;100, $E12="W"), AND(J12&lt;400,$E12="M")),0,1),IF($D13="70+",J12*0*IF(OR(AND(J12&lt;100, $E12="W"), AND(J12&lt;400,$E12="M")),0,1),J12*0.035*IF(OR(AND(J12&lt;100, $E12="W"), AND(J12&lt;400,$E12="M")),0,1)))),0)</f>
        <v>0</v>
      </c>
      <c r="K13" s="17">
        <f t="shared" si="0"/>
        <v>0</v>
      </c>
      <c r="L13" s="17"/>
      <c r="M13" s="62"/>
      <c r="N13" s="68"/>
      <c r="O13" s="69"/>
    </row>
    <row r="14" spans="1:53" ht="14.4" thickBot="1" x14ac:dyDescent="0.3">
      <c r="A14" s="18"/>
      <c r="B14" s="19"/>
      <c r="C14" s="20"/>
      <c r="D14" s="20"/>
      <c r="E14" s="36"/>
      <c r="F14" s="21">
        <f>IF(OR($E12="M",$E12="W"),IF($D13="u60",F12*IF(OR(AND(F12&lt;100, $E12="W"), AND(F12&lt;400,$E12="M")),0.07,0.035),IF($D13="60-69",F12*0.025*IF(OR(AND(F12&lt;100, $E12="W"), AND(F12&lt;400,$E12="M")),1,0),IF($D13="70+",F12*0,F12*IF(OR(AND(F12&lt;100, $E12="W"), AND(F12&lt;400,$E12="M")),0.07,0.035)))),0)</f>
        <v>0</v>
      </c>
      <c r="G14" s="21">
        <f>IF(OR($E12="M",$E12="W"),IF($D13="u60",G12*IF(OR(AND(G12&lt;100, $E12="W"), AND(G12&lt;400,$E12="M")),0.07,0.035),IF($D13="60-69",G12*0.025*IF(OR(AND(G12&lt;100, $E12="W"), AND(G12&lt;400,$E12="M")),1,0),IF($D13="70+",G12*0,G12*IF(OR(AND(G12&lt;100, $E12="W"), AND(G12&lt;400,$E12="M")),0.07,0.035)))),0)</f>
        <v>0</v>
      </c>
      <c r="H14" s="21">
        <f>IF(OR($E12="M",$E12="W"),IF($D13="u60",H12*IF(OR(AND(H12&lt;100, $E12="W"), AND(H12&lt;400,$E12="M")),0.07,0.035),IF($D13="60-69",H12*0.025*IF(OR(AND(H12&lt;100, $E12="W"), AND(H12&lt;400,$E12="M")),1,0),IF($D13="70+",H12*0,H12*IF(OR(AND(H12&lt;100, $E12="W"), AND(H12&lt;400,$E12="M")),0.07,0.035)))),0)</f>
        <v>0</v>
      </c>
      <c r="I14" s="21">
        <f>IF(OR($E12="M",$E12="W"),IF($D13="u60",I12*IF(OR(AND(I12&lt;100, $E12="W"), AND(I12&lt;400,$E12="M")),0.07,0.035),IF($D13="60-69",I12*0.025*IF(OR(AND(I12&lt;100, $E12="W"), AND(I12&lt;400,$E12="M")),1,0),IF($D13="70+",I12*0,I12*IF(OR(AND(I12&lt;100, $E12="W"), AND(I12&lt;400,$E12="M")),0.07,0.035)))),0)</f>
        <v>0</v>
      </c>
      <c r="J14" s="21">
        <f>IF(OR($E12="M",$E12="W"),IF($D13="u60",J12*IF(OR(AND(J12&lt;100, $E12="W"), AND(J12&lt;400,$E12="M")),0.07,0.035),IF($D13="60-69",J12*0.025*IF(OR(AND(J12&lt;100, $E12="W"), AND(J12&lt;400,$E12="M")),1,0),IF($D13="70+",J12*0,J12*IF(OR(AND(J12&lt;100, $E12="W"), AND(J12&lt;400,$E12="M")),0.07,0.035)))),0)</f>
        <v>0</v>
      </c>
      <c r="K14" s="21">
        <f t="shared" si="0"/>
        <v>0</v>
      </c>
      <c r="L14" s="21">
        <f>SUM(K13:K14)</f>
        <v>0</v>
      </c>
      <c r="M14" s="63"/>
      <c r="N14" s="70"/>
      <c r="O14" s="71"/>
    </row>
    <row r="15" spans="1:53" ht="14.4" thickTop="1" x14ac:dyDescent="0.25">
      <c r="A15" s="14"/>
      <c r="B15" s="15"/>
      <c r="C15" s="16"/>
      <c r="D15" s="16"/>
      <c r="E15" s="36" t="s">
        <v>21</v>
      </c>
      <c r="F15" s="37"/>
      <c r="G15" s="37"/>
      <c r="H15" s="37"/>
      <c r="I15" s="37"/>
      <c r="J15" s="37"/>
      <c r="K15" s="17">
        <f t="shared" si="0"/>
        <v>0</v>
      </c>
      <c r="L15" s="17">
        <f>IF(D16="70+",0,K15)</f>
        <v>0</v>
      </c>
      <c r="M15" s="61">
        <f>COUNTIF(F15:J15,"&gt;0")</f>
        <v>0</v>
      </c>
      <c r="N15" s="66"/>
      <c r="O15" s="67"/>
    </row>
    <row r="16" spans="1:53" ht="13.8" x14ac:dyDescent="0.25">
      <c r="A16" s="29"/>
      <c r="B16" s="30"/>
      <c r="C16" s="31"/>
      <c r="D16" s="31"/>
      <c r="E16" s="36"/>
      <c r="F16" s="17">
        <f>IF(OR($E15="M",$E15="W"),IF($D16="u60",F15*0.035*IF(OR(AND(F15&lt;100, $E15="W"), AND(F15&lt;400,$E15="M")),0,1),IF($D16="60-69",F15*0.025*IF(OR(AND(F15&lt;100, $E15="W"), AND(F15&lt;400,$E15="M")),0,1),IF($D16="70+",F15*0*IF(OR(AND(F15&lt;100, $E15="W"), AND(F15&lt;400,$E15="M")),0,1),F15*0.035*IF(OR(AND(F15&lt;100, $E15="W"), AND(F15&lt;400,$E15="M")),0,1)))),0)</f>
        <v>0</v>
      </c>
      <c r="G16" s="17">
        <f>IF(OR($E15="M",$E15="W"),IF($D16="u60",G15*0.035*IF(OR(AND(G15&lt;100, $E15="W"), AND(G15&lt;400,$E15="M")),0,1),IF($D16="60-69",G15*0.025*IF(OR(AND(G15&lt;100, $E15="W"), AND(G15&lt;400,$E15="M")),0,1),IF($D16="70+",G15*0*IF(OR(AND(G15&lt;100, $E15="W"), AND(G15&lt;400,$E15="M")),0,1),G15*0.035*IF(OR(AND(G15&lt;100, $E15="W"), AND(G15&lt;400,$E15="M")),0,1)))),0)</f>
        <v>0</v>
      </c>
      <c r="H16" s="17">
        <f>IF(OR($E15="M",$E15="W"),IF($D16="u60",H15*0.035*IF(OR(AND(H15&lt;100, $E15="W"), AND(H15&lt;400,$E15="M")),0,1),IF($D16="60-69",H15*0.025*IF(OR(AND(H15&lt;100, $E15="W"), AND(H15&lt;400,$E15="M")),0,1),IF($D16="70+",H15*0*IF(OR(AND(H15&lt;100, $E15="W"), AND(H15&lt;400,$E15="M")),0,1),H15*0.035*IF(OR(AND(H15&lt;100, $E15="W"), AND(H15&lt;400,$E15="M")),0,1)))),0)</f>
        <v>0</v>
      </c>
      <c r="I16" s="17">
        <f>IF(OR($E15="M",$E15="W"),IF($D16="u60",I15*0.035*IF(OR(AND(I15&lt;100, $E15="W"), AND(I15&lt;400,$E15="M")),0,1),IF($D16="60-69",I15*0.025*IF(OR(AND(I15&lt;100, $E15="W"), AND(I15&lt;400,$E15="M")),0,1),IF($D16="70+",I15*0*IF(OR(AND(I15&lt;100, $E15="W"), AND(I15&lt;400,$E15="M")),0,1),I15*0.035*IF(OR(AND(I15&lt;100, $E15="W"), AND(I15&lt;400,$E15="M")),0,1)))),0)</f>
        <v>0</v>
      </c>
      <c r="J16" s="17">
        <f>IF(OR($E15="M",$E15="W"),IF($D16="u60",J15*0.035*IF(OR(AND(J15&lt;100, $E15="W"), AND(J15&lt;400,$E15="M")),0,1),IF($D16="60-69",J15*0.025*IF(OR(AND(J15&lt;100, $E15="W"), AND(J15&lt;400,$E15="M")),0,1),IF($D16="70+",J15*0*IF(OR(AND(J15&lt;100, $E15="W"), AND(J15&lt;400,$E15="M")),0,1),J15*0.035*IF(OR(AND(J15&lt;100, $E15="W"), AND(J15&lt;400,$E15="M")),0,1)))),0)</f>
        <v>0</v>
      </c>
      <c r="K16" s="17">
        <f t="shared" si="0"/>
        <v>0</v>
      </c>
      <c r="L16" s="17"/>
      <c r="M16" s="62"/>
      <c r="N16" s="68"/>
      <c r="O16" s="69"/>
    </row>
    <row r="17" spans="1:15" ht="14.4" thickBot="1" x14ac:dyDescent="0.3">
      <c r="A17" s="18"/>
      <c r="B17" s="19"/>
      <c r="C17" s="20"/>
      <c r="D17" s="20"/>
      <c r="E17" s="36"/>
      <c r="F17" s="21">
        <f>IF(OR($E15="M",$E15="W"),IF($D16="u60",F15*IF(OR(AND(F15&lt;100, $E15="W"), AND(F15&lt;400,$E15="M")),0.07,0.035),IF($D16="60-69",F15*0.025*IF(OR(AND(F15&lt;100, $E15="W"), AND(F15&lt;400,$E15="M")),1,0),IF($D16="70+",F15*0,F15*IF(OR(AND(F15&lt;100, $E15="W"), AND(F15&lt;400,$E15="M")),0.07,0.035)))),0)</f>
        <v>0</v>
      </c>
      <c r="G17" s="21">
        <f>IF(OR($E15="M",$E15="W"),IF($D16="u60",G15*IF(OR(AND(G15&lt;100, $E15="W"), AND(G15&lt;400,$E15="M")),0.07,0.035),IF($D16="60-69",G15*0.025*IF(OR(AND(G15&lt;100, $E15="W"), AND(G15&lt;400,$E15="M")),1,0),IF($D16="70+",G15*0,G15*IF(OR(AND(G15&lt;100, $E15="W"), AND(G15&lt;400,$E15="M")),0.07,0.035)))),0)</f>
        <v>0</v>
      </c>
      <c r="H17" s="21">
        <f>IF(OR($E15="M",$E15="W"),IF($D16="u60",H15*IF(OR(AND(H15&lt;100, $E15="W"), AND(H15&lt;400,$E15="M")),0.07,0.035),IF($D16="60-69",H15*0.025*IF(OR(AND(H15&lt;100, $E15="W"), AND(H15&lt;400,$E15="M")),1,0),IF($D16="70+",H15*0,H15*IF(OR(AND(H15&lt;100, $E15="W"), AND(H15&lt;400,$E15="M")),0.07,0.035)))),0)</f>
        <v>0</v>
      </c>
      <c r="I17" s="21">
        <f>IF(OR($E15="M",$E15="W"),IF($D16="u60",I15*IF(OR(AND(I15&lt;100, $E15="W"), AND(I15&lt;400,$E15="M")),0.07,0.035),IF($D16="60-69",I15*0.025*IF(OR(AND(I15&lt;100, $E15="W"), AND(I15&lt;400,$E15="M")),1,0),IF($D16="70+",I15*0,I15*IF(OR(AND(I15&lt;100, $E15="W"), AND(I15&lt;400,$E15="M")),0.07,0.035)))),0)</f>
        <v>0</v>
      </c>
      <c r="J17" s="21">
        <f>IF(OR($E15="M",$E15="W"),IF($D16="u60",J15*IF(OR(AND(J15&lt;100, $E15="W"), AND(J15&lt;400,$E15="M")),0.07,0.035),IF($D16="60-69",J15*0.025*IF(OR(AND(J15&lt;100, $E15="W"), AND(J15&lt;400,$E15="M")),1,0),IF($D16="70+",J15*0,J15*IF(OR(AND(J15&lt;100, $E15="W"), AND(J15&lt;400,$E15="M")),0.07,0.035)))),0)</f>
        <v>0</v>
      </c>
      <c r="K17" s="21">
        <f t="shared" si="0"/>
        <v>0</v>
      </c>
      <c r="L17" s="21">
        <f>SUM(K16:K17)</f>
        <v>0</v>
      </c>
      <c r="M17" s="63"/>
      <c r="N17" s="70"/>
      <c r="O17" s="71"/>
    </row>
    <row r="18" spans="1:15" ht="14.4" thickTop="1" x14ac:dyDescent="0.25">
      <c r="A18" s="14"/>
      <c r="B18" s="15"/>
      <c r="C18" s="16"/>
      <c r="D18" s="16"/>
      <c r="E18" s="36" t="s">
        <v>21</v>
      </c>
      <c r="F18" s="37"/>
      <c r="G18" s="37"/>
      <c r="H18" s="37"/>
      <c r="I18" s="37"/>
      <c r="J18" s="37"/>
      <c r="K18" s="17">
        <f t="shared" si="0"/>
        <v>0</v>
      </c>
      <c r="L18" s="17">
        <f>IF(D19="70+",0,K18)</f>
        <v>0</v>
      </c>
      <c r="M18" s="61">
        <f>COUNTIF(F18:J18,"&gt;0")</f>
        <v>0</v>
      </c>
      <c r="N18" s="66"/>
      <c r="O18" s="67"/>
    </row>
    <row r="19" spans="1:15" ht="13.8" x14ac:dyDescent="0.25">
      <c r="A19" s="29"/>
      <c r="B19" s="30"/>
      <c r="C19" s="31"/>
      <c r="D19" s="31"/>
      <c r="E19" s="36"/>
      <c r="F19" s="17">
        <f>IF(OR($E18="M",$E18="W"),IF($D19="u60",F18*0.035*IF(OR(AND(F18&lt;100, $E18="W"), AND(F18&lt;400,$E18="M")),0,1),IF($D19="60-69",F18*0.025*IF(OR(AND(F18&lt;100, $E18="W"), AND(F18&lt;400,$E18="M")),0,1),IF($D19="70+",F18*0*IF(OR(AND(F18&lt;100, $E18="W"), AND(F18&lt;400,$E18="M")),0,1),F18*0.035*IF(OR(AND(F18&lt;100, $E18="W"), AND(F18&lt;400,$E18="M")),0,1)))),0)</f>
        <v>0</v>
      </c>
      <c r="G19" s="17">
        <f>IF(OR($E18="M",$E18="W"),IF($D19="u60",G18*0.035*IF(OR(AND(G18&lt;100, $E18="W"), AND(G18&lt;400,$E18="M")),0,1),IF($D19="60-69",G18*0.025*IF(OR(AND(G18&lt;100, $E18="W"), AND(G18&lt;400,$E18="M")),0,1),IF($D19="70+",G18*0*IF(OR(AND(G18&lt;100, $E18="W"), AND(G18&lt;400,$E18="M")),0,1),G18*0.035*IF(OR(AND(G18&lt;100, $E18="W"), AND(G18&lt;400,$E18="M")),0,1)))),0)</f>
        <v>0</v>
      </c>
      <c r="H19" s="17">
        <f>IF(OR($E18="M",$E18="W"),IF($D19="u60",H18*0.035*IF(OR(AND(H18&lt;100, $E18="W"), AND(H18&lt;400,$E18="M")),0,1),IF($D19="60-69",H18*0.025*IF(OR(AND(H18&lt;100, $E18="W"), AND(H18&lt;400,$E18="M")),0,1),IF($D19="70+",H18*0*IF(OR(AND(H18&lt;100, $E18="W"), AND(H18&lt;400,$E18="M")),0,1),H18*0.035*IF(OR(AND(H18&lt;100, $E18="W"), AND(H18&lt;400,$E18="M")),0,1)))),0)</f>
        <v>0</v>
      </c>
      <c r="I19" s="17">
        <f>IF(OR($E18="M",$E18="W"),IF($D19="u60",I18*0.035*IF(OR(AND(I18&lt;100, $E18="W"), AND(I18&lt;400,$E18="M")),0,1),IF($D19="60-69",I18*0.025*IF(OR(AND(I18&lt;100, $E18="W"), AND(I18&lt;400,$E18="M")),0,1),IF($D19="70+",I18*0*IF(OR(AND(I18&lt;100, $E18="W"), AND(I18&lt;400,$E18="M")),0,1),I18*0.035*IF(OR(AND(I18&lt;100, $E18="W"), AND(I18&lt;400,$E18="M")),0,1)))),0)</f>
        <v>0</v>
      </c>
      <c r="J19" s="17">
        <f>IF(OR($E18="M",$E18="W"),IF($D19="u60",J18*0.035*IF(OR(AND(J18&lt;100, $E18="W"), AND(J18&lt;400,$E18="M")),0,1),IF($D19="60-69",J18*0.025*IF(OR(AND(J18&lt;100, $E18="W"), AND(J18&lt;400,$E18="M")),0,1),IF($D19="70+",J18*0*IF(OR(AND(J18&lt;100, $E18="W"), AND(J18&lt;400,$E18="M")),0,1),J18*0.035*IF(OR(AND(J18&lt;100, $E18="W"), AND(J18&lt;400,$E18="M")),0,1)))),0)</f>
        <v>0</v>
      </c>
      <c r="K19" s="17">
        <f t="shared" si="0"/>
        <v>0</v>
      </c>
      <c r="L19" s="17"/>
      <c r="M19" s="62"/>
      <c r="N19" s="68"/>
      <c r="O19" s="69"/>
    </row>
    <row r="20" spans="1:15" ht="14.4" thickBot="1" x14ac:dyDescent="0.3">
      <c r="A20" s="18"/>
      <c r="B20" s="19"/>
      <c r="C20" s="20"/>
      <c r="D20" s="20"/>
      <c r="E20" s="36"/>
      <c r="F20" s="21">
        <f>IF(OR($E18="M",$E18="W"),IF($D19="u60",F18*IF(OR(AND(F18&lt;100, $E18="W"), AND(F18&lt;400,$E18="M")),0.07,0.035),IF($D19="60-69",F18*0.025*IF(OR(AND(F18&lt;100, $E18="W"), AND(F18&lt;400,$E18="M")),1,0),IF($D19="70+",F18*0,F18*IF(OR(AND(F18&lt;100, $E18="W"), AND(F18&lt;400,$E18="M")),0.07,0.035)))),0)</f>
        <v>0</v>
      </c>
      <c r="G20" s="21">
        <f>IF(OR($E18="M",$E18="W"),IF($D19="u60",G18*IF(OR(AND(G18&lt;100, $E18="W"), AND(G18&lt;400,$E18="M")),0.07,0.035),IF($D19="60-69",G18*0.025*IF(OR(AND(G18&lt;100, $E18="W"), AND(G18&lt;400,$E18="M")),1,0),IF($D19="70+",G18*0,G18*IF(OR(AND(G18&lt;100, $E18="W"), AND(G18&lt;400,$E18="M")),0.07,0.035)))),0)</f>
        <v>0</v>
      </c>
      <c r="H20" s="21">
        <f>IF(OR($E18="M",$E18="W"),IF($D19="u60",H18*IF(OR(AND(H18&lt;100, $E18="W"), AND(H18&lt;400,$E18="M")),0.07,0.035),IF($D19="60-69",H18*0.025*IF(OR(AND(H18&lt;100, $E18="W"), AND(H18&lt;400,$E18="M")),1,0),IF($D19="70+",H18*0,H18*IF(OR(AND(H18&lt;100, $E18="W"), AND(H18&lt;400,$E18="M")),0.07,0.035)))),0)</f>
        <v>0</v>
      </c>
      <c r="I20" s="21">
        <f>IF(OR($E18="M",$E18="W"),IF($D19="u60",I18*IF(OR(AND(I18&lt;100, $E18="W"), AND(I18&lt;400,$E18="M")),0.07,0.035),IF($D19="60-69",I18*0.025*IF(OR(AND(I18&lt;100, $E18="W"), AND(I18&lt;400,$E18="M")),1,0),IF($D19="70+",I18*0,I18*IF(OR(AND(I18&lt;100, $E18="W"), AND(I18&lt;400,$E18="M")),0.07,0.035)))),0)</f>
        <v>0</v>
      </c>
      <c r="J20" s="21">
        <f>IF(OR($E18="M",$E18="W"),IF($D19="u60",J18*IF(OR(AND(J18&lt;100, $E18="W"), AND(J18&lt;400,$E18="M")),0.07,0.035),IF($D19="60-69",J18*0.025*IF(OR(AND(J18&lt;100, $E18="W"), AND(J18&lt;400,$E18="M")),1,0),IF($D19="70+",J18*0,J18*IF(OR(AND(J18&lt;100, $E18="W"), AND(J18&lt;400,$E18="M")),0.07,0.035)))),0)</f>
        <v>0</v>
      </c>
      <c r="K20" s="21">
        <f t="shared" si="0"/>
        <v>0</v>
      </c>
      <c r="L20" s="21">
        <f>SUM(K19:K20)</f>
        <v>0</v>
      </c>
      <c r="M20" s="63"/>
      <c r="N20" s="70"/>
      <c r="O20" s="71"/>
    </row>
    <row r="21" spans="1:15" ht="14.4" thickTop="1" x14ac:dyDescent="0.25">
      <c r="A21" s="14"/>
      <c r="B21" s="15"/>
      <c r="C21" s="16"/>
      <c r="D21" s="16"/>
      <c r="E21" s="36" t="s">
        <v>21</v>
      </c>
      <c r="F21" s="37"/>
      <c r="G21" s="37"/>
      <c r="H21" s="37"/>
      <c r="I21" s="37"/>
      <c r="J21" s="37"/>
      <c r="K21" s="17">
        <f t="shared" si="0"/>
        <v>0</v>
      </c>
      <c r="L21" s="17">
        <f>IF(D22="70+",0,K21)</f>
        <v>0</v>
      </c>
      <c r="M21" s="61">
        <f>COUNTIF(F21:J21,"&gt;0")</f>
        <v>0</v>
      </c>
      <c r="N21" s="66"/>
      <c r="O21" s="67"/>
    </row>
    <row r="22" spans="1:15" ht="13.8" x14ac:dyDescent="0.25">
      <c r="A22" s="29"/>
      <c r="B22" s="30"/>
      <c r="C22" s="31"/>
      <c r="D22" s="31"/>
      <c r="E22" s="36"/>
      <c r="F22" s="17">
        <f>IF(OR($E21="M",$E21="W"),IF($D22="u60",F21*0.035*IF(OR(AND(F21&lt;100, $E21="W"), AND(F21&lt;400,$E21="M")),0,1),IF($D22="60-69",F21*0.025*IF(OR(AND(F21&lt;100, $E21="W"), AND(F21&lt;400,$E21="M")),0,1),IF($D22="70+",F21*0*IF(OR(AND(F21&lt;100, $E21="W"), AND(F21&lt;400,$E21="M")),0,1),F21*0.035*IF(OR(AND(F21&lt;100, $E21="W"), AND(F21&lt;400,$E21="M")),0,1)))),0)</f>
        <v>0</v>
      </c>
      <c r="G22" s="17">
        <f>IF(OR($E21="M",$E21="W"),IF($D22="u60",G21*0.035*IF(OR(AND(G21&lt;100, $E21="W"), AND(G21&lt;400,$E21="M")),0,1),IF($D22="60-69",G21*0.025*IF(OR(AND(G21&lt;100, $E21="W"), AND(G21&lt;400,$E21="M")),0,1),IF($D22="70+",G21*0*IF(OR(AND(G21&lt;100, $E21="W"), AND(G21&lt;400,$E21="M")),0,1),G21*0.035*IF(OR(AND(G21&lt;100, $E21="W"), AND(G21&lt;400,$E21="M")),0,1)))),0)</f>
        <v>0</v>
      </c>
      <c r="H22" s="17">
        <f>IF(OR($E21="M",$E21="W"),IF($D22="u60",H21*0.035*IF(OR(AND(H21&lt;100, $E21="W"), AND(H21&lt;400,$E21="M")),0,1),IF($D22="60-69",H21*0.025*IF(OR(AND(H21&lt;100, $E21="W"), AND(H21&lt;400,$E21="M")),0,1),IF($D22="70+",H21*0*IF(OR(AND(H21&lt;100, $E21="W"), AND(H21&lt;400,$E21="M")),0,1),H21*0.035*IF(OR(AND(H21&lt;100, $E21="W"), AND(H21&lt;400,$E21="M")),0,1)))),0)</f>
        <v>0</v>
      </c>
      <c r="I22" s="17">
        <f>IF(OR($E21="M",$E21="W"),IF($D22="u60",I21*0.035*IF(OR(AND(I21&lt;100, $E21="W"), AND(I21&lt;400,$E21="M")),0,1),IF($D22="60-69",I21*0.025*IF(OR(AND(I21&lt;100, $E21="W"), AND(I21&lt;400,$E21="M")),0,1),IF($D22="70+",I21*0*IF(OR(AND(I21&lt;100, $E21="W"), AND(I21&lt;400,$E21="M")),0,1),I21*0.035*IF(OR(AND(I21&lt;100, $E21="W"), AND(I21&lt;400,$E21="M")),0,1)))),0)</f>
        <v>0</v>
      </c>
      <c r="J22" s="17">
        <f>IF(OR($E21="M",$E21="W"),IF($D22="u60",J21*0.035*IF(OR(AND(J21&lt;100, $E21="W"), AND(J21&lt;400,$E21="M")),0,1),IF($D22="60-69",J21*0.025*IF(OR(AND(J21&lt;100, $E21="W"), AND(J21&lt;400,$E21="M")),0,1),IF($D22="70+",J21*0*IF(OR(AND(J21&lt;100, $E21="W"), AND(J21&lt;400,$E21="M")),0,1),J21*0.035*IF(OR(AND(J21&lt;100, $E21="W"), AND(J21&lt;400,$E21="M")),0,1)))),0)</f>
        <v>0</v>
      </c>
      <c r="K22" s="17">
        <f t="shared" si="0"/>
        <v>0</v>
      </c>
      <c r="L22" s="17"/>
      <c r="M22" s="62"/>
      <c r="N22" s="68"/>
      <c r="O22" s="69"/>
    </row>
    <row r="23" spans="1:15" ht="14.4" thickBot="1" x14ac:dyDescent="0.3">
      <c r="A23" s="18"/>
      <c r="B23" s="19"/>
      <c r="C23" s="20"/>
      <c r="D23" s="20"/>
      <c r="E23" s="36"/>
      <c r="F23" s="21">
        <f>IF(OR($E21="M",$E21="W"),IF($D22="u60",F21*IF(OR(AND(F21&lt;100, $E21="W"), AND(F21&lt;400,$E21="M")),0.07,0.035),IF($D22="60-69",F21*0.025*IF(OR(AND(F21&lt;100, $E21="W"), AND(F21&lt;400,$E21="M")),1,0),IF($D22="70+",F21*0,F21*IF(OR(AND(F21&lt;100, $E21="W"), AND(F21&lt;400,$E21="M")),0.07,0.035)))),0)</f>
        <v>0</v>
      </c>
      <c r="G23" s="21">
        <f>IF(OR($E21="M",$E21="W"),IF($D22="u60",G21*IF(OR(AND(G21&lt;100, $E21="W"), AND(G21&lt;400,$E21="M")),0.07,0.035),IF($D22="60-69",G21*0.025*IF(OR(AND(G21&lt;100, $E21="W"), AND(G21&lt;400,$E21="M")),1,0),IF($D22="70+",G21*0,G21*IF(OR(AND(G21&lt;100, $E21="W"), AND(G21&lt;400,$E21="M")),0.07,0.035)))),0)</f>
        <v>0</v>
      </c>
      <c r="H23" s="21">
        <f>IF(OR($E21="M",$E21="W"),IF($D22="u60",H21*IF(OR(AND(H21&lt;100, $E21="W"), AND(H21&lt;400,$E21="M")),0.07,0.035),IF($D22="60-69",H21*0.025*IF(OR(AND(H21&lt;100, $E21="W"), AND(H21&lt;400,$E21="M")),1,0),IF($D22="70+",H21*0,H21*IF(OR(AND(H21&lt;100, $E21="W"), AND(H21&lt;400,$E21="M")),0.07,0.035)))),0)</f>
        <v>0</v>
      </c>
      <c r="I23" s="21">
        <f>IF(OR($E21="M",$E21="W"),IF($D22="u60",I21*IF(OR(AND(I21&lt;100, $E21="W"), AND(I21&lt;400,$E21="M")),0.07,0.035),IF($D22="60-69",I21*0.025*IF(OR(AND(I21&lt;100, $E21="W"), AND(I21&lt;400,$E21="M")),1,0),IF($D22="70+",I21*0,I21*IF(OR(AND(I21&lt;100, $E21="W"), AND(I21&lt;400,$E21="M")),0.07,0.035)))),0)</f>
        <v>0</v>
      </c>
      <c r="J23" s="21">
        <f>IF(OR($E21="M",$E21="W"),IF($D22="u60",J21*IF(OR(AND(J21&lt;100, $E21="W"), AND(J21&lt;400,$E21="M")),0.07,0.035),IF($D22="60-69",J21*0.025*IF(OR(AND(J21&lt;100, $E21="W"), AND(J21&lt;400,$E21="M")),1,0),IF($D22="70+",J21*0,J21*IF(OR(AND(J21&lt;100, $E21="W"), AND(J21&lt;400,$E21="M")),0.07,0.035)))),0)</f>
        <v>0</v>
      </c>
      <c r="K23" s="21">
        <f t="shared" si="0"/>
        <v>0</v>
      </c>
      <c r="L23" s="21">
        <f>SUM(K22:K23)</f>
        <v>0</v>
      </c>
      <c r="M23" s="63"/>
      <c r="N23" s="70"/>
      <c r="O23" s="71"/>
    </row>
    <row r="24" spans="1:15" ht="14.4" thickTop="1" x14ac:dyDescent="0.25">
      <c r="A24" s="14"/>
      <c r="B24" s="15"/>
      <c r="C24" s="16"/>
      <c r="D24" s="16"/>
      <c r="E24" s="36" t="s">
        <v>21</v>
      </c>
      <c r="F24" s="37"/>
      <c r="G24" s="37"/>
      <c r="H24" s="37"/>
      <c r="I24" s="37"/>
      <c r="J24" s="37"/>
      <c r="K24" s="17">
        <f t="shared" si="0"/>
        <v>0</v>
      </c>
      <c r="L24" s="17">
        <f>IF(D25="70+",0,K24)</f>
        <v>0</v>
      </c>
      <c r="M24" s="61">
        <f>COUNTIF(F24:J24,"&gt;0")</f>
        <v>0</v>
      </c>
      <c r="N24" s="66"/>
      <c r="O24" s="67"/>
    </row>
    <row r="25" spans="1:15" ht="13.8" x14ac:dyDescent="0.25">
      <c r="A25" s="29"/>
      <c r="B25" s="30"/>
      <c r="C25" s="31"/>
      <c r="D25" s="31"/>
      <c r="E25" s="36"/>
      <c r="F25" s="17">
        <f>IF(OR($E24="M",$E24="W"),IF($D25="u60",F24*0.035*IF(OR(AND(F24&lt;100, $E24="W"), AND(F24&lt;400,$E24="M")),0,1),IF($D25="60-69",F24*0.025*IF(OR(AND(F24&lt;100, $E24="W"), AND(F24&lt;400,$E24="M")),0,1),IF($D25="70+",F24*0*IF(OR(AND(F24&lt;100, $E24="W"), AND(F24&lt;400,$E24="M")),0,1),F24*0.035*IF(OR(AND(F24&lt;100, $E24="W"), AND(F24&lt;400,$E24="M")),0,1)))),0)</f>
        <v>0</v>
      </c>
      <c r="G25" s="17">
        <f>IF(OR($E24="M",$E24="W"),IF($D25="u60",G24*0.035*IF(OR(AND(G24&lt;100, $E24="W"), AND(G24&lt;400,$E24="M")),0,1),IF($D25="60-69",G24*0.025*IF(OR(AND(G24&lt;100, $E24="W"), AND(G24&lt;400,$E24="M")),0,1),IF($D25="70+",G24*0*IF(OR(AND(G24&lt;100, $E24="W"), AND(G24&lt;400,$E24="M")),0,1),G24*0.035*IF(OR(AND(G24&lt;100, $E24="W"), AND(G24&lt;400,$E24="M")),0,1)))),0)</f>
        <v>0</v>
      </c>
      <c r="H25" s="17">
        <f>IF(OR($E24="M",$E24="W"),IF($D25="u60",H24*0.035*IF(OR(AND(H24&lt;100, $E24="W"), AND(H24&lt;400,$E24="M")),0,1),IF($D25="60-69",H24*0.025*IF(OR(AND(H24&lt;100, $E24="W"), AND(H24&lt;400,$E24="M")),0,1),IF($D25="70+",H24*0*IF(OR(AND(H24&lt;100, $E24="W"), AND(H24&lt;400,$E24="M")),0,1),H24*0.035*IF(OR(AND(H24&lt;100, $E24="W"), AND(H24&lt;400,$E24="M")),0,1)))),0)</f>
        <v>0</v>
      </c>
      <c r="I25" s="17">
        <f>IF(OR($E24="M",$E24="W"),IF($D25="u60",I24*0.035*IF(OR(AND(I24&lt;100, $E24="W"), AND(I24&lt;400,$E24="M")),0,1),IF($D25="60-69",I24*0.025*IF(OR(AND(I24&lt;100, $E24="W"), AND(I24&lt;400,$E24="M")),0,1),IF($D25="70+",I24*0*IF(OR(AND(I24&lt;100, $E24="W"), AND(I24&lt;400,$E24="M")),0,1),I24*0.035*IF(OR(AND(I24&lt;100, $E24="W"), AND(I24&lt;400,$E24="M")),0,1)))),0)</f>
        <v>0</v>
      </c>
      <c r="J25" s="17">
        <f>IF(OR($E24="M",$E24="W"),IF($D25="u60",J24*0.035*IF(OR(AND(J24&lt;100, $E24="W"), AND(J24&lt;400,$E24="M")),0,1),IF($D25="60-69",J24*0.025*IF(OR(AND(J24&lt;100, $E24="W"), AND(J24&lt;400,$E24="M")),0,1),IF($D25="70+",J24*0*IF(OR(AND(J24&lt;100, $E24="W"), AND(J24&lt;400,$E24="M")),0,1),J24*0.035*IF(OR(AND(J24&lt;100, $E24="W"), AND(J24&lt;400,$E24="M")),0,1)))),0)</f>
        <v>0</v>
      </c>
      <c r="K25" s="17">
        <f t="shared" si="0"/>
        <v>0</v>
      </c>
      <c r="L25" s="17"/>
      <c r="M25" s="62"/>
      <c r="N25" s="68"/>
      <c r="O25" s="69"/>
    </row>
    <row r="26" spans="1:15" ht="14.4" thickBot="1" x14ac:dyDescent="0.3">
      <c r="A26" s="18"/>
      <c r="B26" s="19"/>
      <c r="C26" s="20"/>
      <c r="D26" s="20"/>
      <c r="E26" s="36"/>
      <c r="F26" s="21">
        <f>IF(OR($E24="M",$E24="W"),IF($D25="u60",F24*IF(OR(AND(F24&lt;100, $E24="W"), AND(F24&lt;400,$E24="M")),0.07,0.035),IF($D25="60-69",F24*0.025*IF(OR(AND(F24&lt;100, $E24="W"), AND(F24&lt;400,$E24="M")),1,0),IF($D25="70+",F24*0,F24*IF(OR(AND(F24&lt;100, $E24="W"), AND(F24&lt;400,$E24="M")),0.07,0.035)))),0)</f>
        <v>0</v>
      </c>
      <c r="G26" s="21">
        <f>IF(OR($E24="M",$E24="W"),IF($D25="u60",G24*IF(OR(AND(G24&lt;100, $E24="W"), AND(G24&lt;400,$E24="M")),0.07,0.035),IF($D25="60-69",G24*0.025*IF(OR(AND(G24&lt;100, $E24="W"), AND(G24&lt;400,$E24="M")),1,0),IF($D25="70+",G24*0,G24*IF(OR(AND(G24&lt;100, $E24="W"), AND(G24&lt;400,$E24="M")),0.07,0.035)))),0)</f>
        <v>0</v>
      </c>
      <c r="H26" s="21">
        <f>IF(OR($E24="M",$E24="W"),IF($D25="u60",H24*IF(OR(AND(H24&lt;100, $E24="W"), AND(H24&lt;400,$E24="M")),0.07,0.035),IF($D25="60-69",H24*0.025*IF(OR(AND(H24&lt;100, $E24="W"), AND(H24&lt;400,$E24="M")),1,0),IF($D25="70+",H24*0,H24*IF(OR(AND(H24&lt;100, $E24="W"), AND(H24&lt;400,$E24="M")),0.07,0.035)))),0)</f>
        <v>0</v>
      </c>
      <c r="I26" s="21">
        <f>IF(OR($E24="M",$E24="W"),IF($D25="u60",I24*IF(OR(AND(I24&lt;100, $E24="W"), AND(I24&lt;400,$E24="M")),0.07,0.035),IF($D25="60-69",I24*0.025*IF(OR(AND(I24&lt;100, $E24="W"), AND(I24&lt;400,$E24="M")),1,0),IF($D25="70+",I24*0,I24*IF(OR(AND(I24&lt;100, $E24="W"), AND(I24&lt;400,$E24="M")),0.07,0.035)))),0)</f>
        <v>0</v>
      </c>
      <c r="J26" s="21">
        <f>IF(OR($E24="M",$E24="W"),IF($D25="u60",J24*IF(OR(AND(J24&lt;100, $E24="W"), AND(J24&lt;400,$E24="M")),0.07,0.035),IF($D25="60-69",J24*0.025*IF(OR(AND(J24&lt;100, $E24="W"), AND(J24&lt;400,$E24="M")),1,0),IF($D25="70+",J24*0,J24*IF(OR(AND(J24&lt;100, $E24="W"), AND(J24&lt;400,$E24="M")),0.07,0.035)))),0)</f>
        <v>0</v>
      </c>
      <c r="K26" s="21">
        <f t="shared" si="0"/>
        <v>0</v>
      </c>
      <c r="L26" s="21">
        <f>SUM(K25:K26)</f>
        <v>0</v>
      </c>
      <c r="M26" s="63"/>
      <c r="N26" s="70"/>
      <c r="O26" s="71"/>
    </row>
    <row r="27" spans="1:15" ht="14.4" thickTop="1" x14ac:dyDescent="0.25">
      <c r="A27" s="14"/>
      <c r="B27" s="15"/>
      <c r="C27" s="16"/>
      <c r="D27" s="16"/>
      <c r="E27" s="36" t="s">
        <v>21</v>
      </c>
      <c r="F27" s="37"/>
      <c r="G27" s="37"/>
      <c r="H27" s="37"/>
      <c r="I27" s="37"/>
      <c r="J27" s="37"/>
      <c r="K27" s="17">
        <f t="shared" si="0"/>
        <v>0</v>
      </c>
      <c r="L27" s="17">
        <f>IF(D28="70+",0,K27)</f>
        <v>0</v>
      </c>
      <c r="M27" s="61">
        <f>COUNTIF(F27:J27,"&gt;0")</f>
        <v>0</v>
      </c>
      <c r="N27" s="66"/>
      <c r="O27" s="67"/>
    </row>
    <row r="28" spans="1:15" ht="13.8" x14ac:dyDescent="0.25">
      <c r="A28" s="29"/>
      <c r="B28" s="30"/>
      <c r="C28" s="31"/>
      <c r="D28" s="31"/>
      <c r="E28" s="36"/>
      <c r="F28" s="17">
        <f>IF(OR($E27="M",$E27="W"),IF($D28="u60",F27*0.035*IF(OR(AND(F27&lt;100, $E27="W"), AND(F27&lt;400,$E27="M")),0,1),IF($D28="60-69",F27*0.025*IF(OR(AND(F27&lt;100, $E27="W"), AND(F27&lt;400,$E27="M")),0,1),IF($D28="70+",F27*0*IF(OR(AND(F27&lt;100, $E27="W"), AND(F27&lt;400,$E27="M")),0,1),F27*0.035*IF(OR(AND(F27&lt;100, $E27="W"), AND(F27&lt;400,$E27="M")),0,1)))),0)</f>
        <v>0</v>
      </c>
      <c r="G28" s="17">
        <f>IF(OR($E27="M",$E27="W"),IF($D28="u60",G27*0.035*IF(OR(AND(G27&lt;100, $E27="W"), AND(G27&lt;400,$E27="M")),0,1),IF($D28="60-69",G27*0.025*IF(OR(AND(G27&lt;100, $E27="W"), AND(G27&lt;400,$E27="M")),0,1),IF($D28="70+",G27*0*IF(OR(AND(G27&lt;100, $E27="W"), AND(G27&lt;400,$E27="M")),0,1),G27*0.035*IF(OR(AND(G27&lt;100, $E27="W"), AND(G27&lt;400,$E27="M")),0,1)))),0)</f>
        <v>0</v>
      </c>
      <c r="H28" s="17">
        <f>IF(OR($E27="M",$E27="W"),IF($D28="u60",H27*0.035*IF(OR(AND(H27&lt;100, $E27="W"), AND(H27&lt;400,$E27="M")),0,1),IF($D28="60-69",H27*0.025*IF(OR(AND(H27&lt;100, $E27="W"), AND(H27&lt;400,$E27="M")),0,1),IF($D28="70+",H27*0*IF(OR(AND(H27&lt;100, $E27="W"), AND(H27&lt;400,$E27="M")),0,1),H27*0.035*IF(OR(AND(H27&lt;100, $E27="W"), AND(H27&lt;400,$E27="M")),0,1)))),0)</f>
        <v>0</v>
      </c>
      <c r="I28" s="17">
        <f>IF(OR($E27="M",$E27="W"),IF($D28="u60",I27*0.035*IF(OR(AND(I27&lt;100, $E27="W"), AND(I27&lt;400,$E27="M")),0,1),IF($D28="60-69",I27*0.025*IF(OR(AND(I27&lt;100, $E27="W"), AND(I27&lt;400,$E27="M")),0,1),IF($D28="70+",I27*0*IF(OR(AND(I27&lt;100, $E27="W"), AND(I27&lt;400,$E27="M")),0,1),I27*0.035*IF(OR(AND(I27&lt;100, $E27="W"), AND(I27&lt;400,$E27="M")),0,1)))),0)</f>
        <v>0</v>
      </c>
      <c r="J28" s="17">
        <f>IF(OR($E27="M",$E27="W"),IF($D28="u60",J27*0.035*IF(OR(AND(J27&lt;100, $E27="W"), AND(J27&lt;400,$E27="M")),0,1),IF($D28="60-69",J27*0.025*IF(OR(AND(J27&lt;100, $E27="W"), AND(J27&lt;400,$E27="M")),0,1),IF($D28="70+",J27*0*IF(OR(AND(J27&lt;100, $E27="W"), AND(J27&lt;400,$E27="M")),0,1),J27*0.035*IF(OR(AND(J27&lt;100, $E27="W"), AND(J27&lt;400,$E27="M")),0,1)))),0)</f>
        <v>0</v>
      </c>
      <c r="K28" s="17">
        <f t="shared" si="0"/>
        <v>0</v>
      </c>
      <c r="L28" s="17"/>
      <c r="M28" s="62"/>
      <c r="N28" s="68"/>
      <c r="O28" s="69"/>
    </row>
    <row r="29" spans="1:15" ht="14.4" thickBot="1" x14ac:dyDescent="0.3">
      <c r="A29" s="18"/>
      <c r="B29" s="19"/>
      <c r="C29" s="20"/>
      <c r="D29" s="20"/>
      <c r="E29" s="36"/>
      <c r="F29" s="21">
        <f>IF(OR($E27="M",$E27="W"),IF($D28="u60",F27*IF(OR(AND(F27&lt;100, $E27="W"), AND(F27&lt;400,$E27="M")),0.07,0.035),IF($D28="60-69",F27*0.025*IF(OR(AND(F27&lt;100, $E27="W"), AND(F27&lt;400,$E27="M")),1,0),IF($D28="70+",F27*0,F27*IF(OR(AND(F27&lt;100, $E27="W"), AND(F27&lt;400,$E27="M")),0.07,0.035)))),0)</f>
        <v>0</v>
      </c>
      <c r="G29" s="21">
        <f>IF(OR($E27="M",$E27="W"),IF($D28="u60",G27*IF(OR(AND(G27&lt;100, $E27="W"), AND(G27&lt;400,$E27="M")),0.07,0.035),IF($D28="60-69",G27*0.025*IF(OR(AND(G27&lt;100, $E27="W"), AND(G27&lt;400,$E27="M")),1,0),IF($D28="70+",G27*0,G27*IF(OR(AND(G27&lt;100, $E27="W"), AND(G27&lt;400,$E27="M")),0.07,0.035)))),0)</f>
        <v>0</v>
      </c>
      <c r="H29" s="21">
        <f>IF(OR($E27="M",$E27="W"),IF($D28="u60",H27*IF(OR(AND(H27&lt;100, $E27="W"), AND(H27&lt;400,$E27="M")),0.07,0.035),IF($D28="60-69",H27*0.025*IF(OR(AND(H27&lt;100, $E27="W"), AND(H27&lt;400,$E27="M")),1,0),IF($D28="70+",H27*0,H27*IF(OR(AND(H27&lt;100, $E27="W"), AND(H27&lt;400,$E27="M")),0.07,0.035)))),0)</f>
        <v>0</v>
      </c>
      <c r="I29" s="21">
        <f>IF(OR($E27="M",$E27="W"),IF($D28="u60",I27*IF(OR(AND(I27&lt;100, $E27="W"), AND(I27&lt;400,$E27="M")),0.07,0.035),IF($D28="60-69",I27*0.025*IF(OR(AND(I27&lt;100, $E27="W"), AND(I27&lt;400,$E27="M")),1,0),IF($D28="70+",I27*0,I27*IF(OR(AND(I27&lt;100, $E27="W"), AND(I27&lt;400,$E27="M")),0.07,0.035)))),0)</f>
        <v>0</v>
      </c>
      <c r="J29" s="21">
        <f>IF(OR($E27="M",$E27="W"),IF($D28="u60",J27*IF(OR(AND(J27&lt;100, $E27="W"), AND(J27&lt;400,$E27="M")),0.07,0.035),IF($D28="60-69",J27*0.025*IF(OR(AND(J27&lt;100, $E27="W"), AND(J27&lt;400,$E27="M")),1,0),IF($D28="70+",J27*0,J27*IF(OR(AND(J27&lt;100, $E27="W"), AND(J27&lt;400,$E27="M")),0.07,0.035)))),0)</f>
        <v>0</v>
      </c>
      <c r="K29" s="21">
        <f t="shared" si="0"/>
        <v>0</v>
      </c>
      <c r="L29" s="21">
        <f>SUM(K28:K29)</f>
        <v>0</v>
      </c>
      <c r="M29" s="63"/>
      <c r="N29" s="70"/>
      <c r="O29" s="71"/>
    </row>
    <row r="30" spans="1:15" ht="14.4" thickTop="1" x14ac:dyDescent="0.25">
      <c r="A30" s="14"/>
      <c r="B30" s="15"/>
      <c r="C30" s="16"/>
      <c r="D30" s="16"/>
      <c r="E30" s="36" t="s">
        <v>21</v>
      </c>
      <c r="F30" s="37"/>
      <c r="G30" s="37"/>
      <c r="H30" s="37"/>
      <c r="I30" s="37"/>
      <c r="J30" s="37"/>
      <c r="K30" s="17">
        <f t="shared" si="0"/>
        <v>0</v>
      </c>
      <c r="L30" s="17">
        <f>IF(D31="70+",0,K30)</f>
        <v>0</v>
      </c>
      <c r="M30" s="61">
        <f>COUNTIF(F30:J30,"&gt;0")</f>
        <v>0</v>
      </c>
      <c r="N30" s="66"/>
      <c r="O30" s="67"/>
    </row>
    <row r="31" spans="1:15" ht="13.8" x14ac:dyDescent="0.25">
      <c r="A31" s="29"/>
      <c r="B31" s="30"/>
      <c r="C31" s="31"/>
      <c r="D31" s="31"/>
      <c r="E31" s="36"/>
      <c r="F31" s="17">
        <f>IF(OR($E30="M",$E30="W"),IF($D31="u60",F30*0.035*IF(OR(AND(F30&lt;100, $E30="W"), AND(F30&lt;400,$E30="M")),0,1),IF($D31="60-69",F30*0.025*IF(OR(AND(F30&lt;100, $E30="W"), AND(F30&lt;400,$E30="M")),0,1),IF($D31="70+",F30*0*IF(OR(AND(F30&lt;100, $E30="W"), AND(F30&lt;400,$E30="M")),0,1),F30*0.035*IF(OR(AND(F30&lt;100, $E30="W"), AND(F30&lt;400,$E30="M")),0,1)))),0)</f>
        <v>0</v>
      </c>
      <c r="G31" s="17">
        <f>IF(OR($E30="M",$E30="W"),IF($D31="u60",G30*0.035*IF(OR(AND(G30&lt;100, $E30="W"), AND(G30&lt;400,$E30="M")),0,1),IF($D31="60-69",G30*0.025*IF(OR(AND(G30&lt;100, $E30="W"), AND(G30&lt;400,$E30="M")),0,1),IF($D31="70+",G30*0*IF(OR(AND(G30&lt;100, $E30="W"), AND(G30&lt;400,$E30="M")),0,1),G30*0.035*IF(OR(AND(G30&lt;100, $E30="W"), AND(G30&lt;400,$E30="M")),0,1)))),0)</f>
        <v>0</v>
      </c>
      <c r="H31" s="17">
        <f>IF(OR($E30="M",$E30="W"),IF($D31="u60",H30*0.035*IF(OR(AND(H30&lt;100, $E30="W"), AND(H30&lt;400,$E30="M")),0,1),IF($D31="60-69",H30*0.025*IF(OR(AND(H30&lt;100, $E30="W"), AND(H30&lt;400,$E30="M")),0,1),IF($D31="70+",H30*0*IF(OR(AND(H30&lt;100, $E30="W"), AND(H30&lt;400,$E30="M")),0,1),H30*0.035*IF(OR(AND(H30&lt;100, $E30="W"), AND(H30&lt;400,$E30="M")),0,1)))),0)</f>
        <v>0</v>
      </c>
      <c r="I31" s="17">
        <f>IF(OR($E30="M",$E30="W"),IF($D31="u60",I30*0.035*IF(OR(AND(I30&lt;100, $E30="W"), AND(I30&lt;400,$E30="M")),0,1),IF($D31="60-69",I30*0.025*IF(OR(AND(I30&lt;100, $E30="W"), AND(I30&lt;400,$E30="M")),0,1),IF($D31="70+",I30*0*IF(OR(AND(I30&lt;100, $E30="W"), AND(I30&lt;400,$E30="M")),0,1),I30*0.035*IF(OR(AND(I30&lt;100, $E30="W"), AND(I30&lt;400,$E30="M")),0,1)))),0)</f>
        <v>0</v>
      </c>
      <c r="J31" s="17">
        <f>IF(OR($E30="M",$E30="W"),IF($D31="u60",J30*0.035*IF(OR(AND(J30&lt;100, $E30="W"), AND(J30&lt;400,$E30="M")),0,1),IF($D31="60-69",J30*0.025*IF(OR(AND(J30&lt;100, $E30="W"), AND(J30&lt;400,$E30="M")),0,1),IF($D31="70+",J30*0*IF(OR(AND(J30&lt;100, $E30="W"), AND(J30&lt;400,$E30="M")),0,1),J30*0.035*IF(OR(AND(J30&lt;100, $E30="W"), AND(J30&lt;400,$E30="M")),0,1)))),0)</f>
        <v>0</v>
      </c>
      <c r="K31" s="17">
        <f t="shared" si="0"/>
        <v>0</v>
      </c>
      <c r="L31" s="17"/>
      <c r="M31" s="62"/>
      <c r="N31" s="68"/>
      <c r="O31" s="69"/>
    </row>
    <row r="32" spans="1:15" ht="14.4" thickBot="1" x14ac:dyDescent="0.3">
      <c r="A32" s="18"/>
      <c r="B32" s="19"/>
      <c r="C32" s="20"/>
      <c r="D32" s="20"/>
      <c r="E32" s="36"/>
      <c r="F32" s="21">
        <f>IF(OR($E30="M",$E30="W"),IF($D31="u60",F30*IF(OR(AND(F30&lt;100, $E30="W"), AND(F30&lt;400,$E30="M")),0.07,0.035),IF($D31="60-69",F30*0.025*IF(OR(AND(F30&lt;100, $E30="W"), AND(F30&lt;400,$E30="M")),1,0),IF($D31="70+",F30*0,F30*IF(OR(AND(F30&lt;100, $E30="W"), AND(F30&lt;400,$E30="M")),0.07,0.035)))),0)</f>
        <v>0</v>
      </c>
      <c r="G32" s="21">
        <f>IF(OR($E30="M",$E30="W"),IF($D31="u60",G30*IF(OR(AND(G30&lt;100, $E30="W"), AND(G30&lt;400,$E30="M")),0.07,0.035),IF($D31="60-69",G30*0.025*IF(OR(AND(G30&lt;100, $E30="W"), AND(G30&lt;400,$E30="M")),1,0),IF($D31="70+",G30*0,G30*IF(OR(AND(G30&lt;100, $E30="W"), AND(G30&lt;400,$E30="M")),0.07,0.035)))),0)</f>
        <v>0</v>
      </c>
      <c r="H32" s="21">
        <f>IF(OR($E30="M",$E30="W"),IF($D31="u60",H30*IF(OR(AND(H30&lt;100, $E30="W"), AND(H30&lt;400,$E30="M")),0.07,0.035),IF($D31="60-69",H30*0.025*IF(OR(AND(H30&lt;100, $E30="W"), AND(H30&lt;400,$E30="M")),1,0),IF($D31="70+",H30*0,H30*IF(OR(AND(H30&lt;100, $E30="W"), AND(H30&lt;400,$E30="M")),0.07,0.035)))),0)</f>
        <v>0</v>
      </c>
      <c r="I32" s="21">
        <f>IF(OR($E30="M",$E30="W"),IF($D31="u60",I30*IF(OR(AND(I30&lt;100, $E30="W"), AND(I30&lt;400,$E30="M")),0.07,0.035),IF($D31="60-69",I30*0.025*IF(OR(AND(I30&lt;100, $E30="W"), AND(I30&lt;400,$E30="M")),1,0),IF($D31="70+",I30*0,I30*IF(OR(AND(I30&lt;100, $E30="W"), AND(I30&lt;400,$E30="M")),0.07,0.035)))),0)</f>
        <v>0</v>
      </c>
      <c r="J32" s="21">
        <f>IF(OR($E30="M",$E30="W"),IF($D31="u60",J30*IF(OR(AND(J30&lt;100, $E30="W"), AND(J30&lt;400,$E30="M")),0.07,0.035),IF($D31="60-69",J30*0.025*IF(OR(AND(J30&lt;100, $E30="W"), AND(J30&lt;400,$E30="M")),1,0),IF($D31="70+",J30*0,J30*IF(OR(AND(J30&lt;100, $E30="W"), AND(J30&lt;400,$E30="M")),0.07,0.035)))),0)</f>
        <v>0</v>
      </c>
      <c r="K32" s="21">
        <f t="shared" si="0"/>
        <v>0</v>
      </c>
      <c r="L32" s="21">
        <f>SUM(K31:K32)</f>
        <v>0</v>
      </c>
      <c r="M32" s="63"/>
      <c r="N32" s="70"/>
      <c r="O32" s="71"/>
    </row>
    <row r="33" spans="1:15" ht="14.4" thickTop="1" x14ac:dyDescent="0.25">
      <c r="A33" s="22"/>
      <c r="B33" s="22"/>
      <c r="C33" s="22"/>
      <c r="D33" s="22"/>
      <c r="E33" s="22"/>
      <c r="F33" s="22"/>
      <c r="G33" s="77" t="s">
        <v>13</v>
      </c>
      <c r="H33" s="77"/>
      <c r="I33" s="28" t="s">
        <v>18</v>
      </c>
      <c r="J33" s="58">
        <f>Page36!J33 + COUNTA(B10,B13,B16,B19,B22,B26,B25,B26,B28,B31)</f>
        <v>0</v>
      </c>
      <c r="K33" s="27">
        <f>Page36!K33 + K9+K12+K15+K18+K21+K24+K27+K30</f>
        <v>0</v>
      </c>
      <c r="L33" s="24">
        <f>SUM(L9,L12,L15,L18,L21,L24,L27,L30)</f>
        <v>0</v>
      </c>
      <c r="M33" s="22" t="s">
        <v>12</v>
      </c>
      <c r="N33" s="25"/>
    </row>
    <row r="34" spans="1:15" ht="13.8" x14ac:dyDescent="0.25">
      <c r="A34" s="22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3">
        <f>Page36!L34 +L11+L14+L17+L20+L23+L26+L29+L32</f>
        <v>0</v>
      </c>
      <c r="M34" s="22" t="s">
        <v>50</v>
      </c>
      <c r="N34" s="26"/>
    </row>
    <row r="35" spans="1:15" ht="13.8" x14ac:dyDescent="0.25">
      <c r="A35" s="22"/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</row>
    <row r="36" spans="1:15" ht="13.8" x14ac:dyDescent="0.25">
      <c r="A36" s="72" t="s">
        <v>65</v>
      </c>
      <c r="B36" s="72"/>
      <c r="C36" s="73"/>
      <c r="D36" s="73"/>
      <c r="E36" s="73"/>
      <c r="F36" s="73"/>
      <c r="G36" s="73"/>
      <c r="H36" s="54" t="s">
        <v>66</v>
      </c>
      <c r="I36" s="73"/>
      <c r="J36" s="73"/>
      <c r="K36" s="73"/>
      <c r="L36" s="73"/>
      <c r="M36" s="22"/>
      <c r="N36" s="22"/>
      <c r="O36" s="22"/>
    </row>
    <row r="37" spans="1:15" ht="13.8" x14ac:dyDescent="0.25">
      <c r="A37" s="22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</row>
  </sheetData>
  <sheetProtection algorithmName="SHA-512" hashValue="+e6EYiwzTLUUTnXqoRbahA3E3TEuMZchAZ3AtgrwbIXSXMVCke8hC8EnlKGnugMC1PPEiztSQ71okqdQaKzNDg==" saltValue="6RsYJYqES63utJunS5rpkA==" spinCount="100000" sheet="1" objects="1" scenarios="1" selectLockedCells="1"/>
  <mergeCells count="35">
    <mergeCell ref="G1:I1"/>
    <mergeCell ref="AY1:AZ1"/>
    <mergeCell ref="G2:I2"/>
    <mergeCell ref="I4:K4"/>
    <mergeCell ref="C5:F5"/>
    <mergeCell ref="G5:H5"/>
    <mergeCell ref="N19:O19"/>
    <mergeCell ref="A6:O6"/>
    <mergeCell ref="N9:O9"/>
    <mergeCell ref="N10:O10"/>
    <mergeCell ref="N11:O11"/>
    <mergeCell ref="N12:O12"/>
    <mergeCell ref="N13:O13"/>
    <mergeCell ref="N14:O14"/>
    <mergeCell ref="N15:O15"/>
    <mergeCell ref="N16:O16"/>
    <mergeCell ref="N17:O17"/>
    <mergeCell ref="N18:O18"/>
    <mergeCell ref="N31:O31"/>
    <mergeCell ref="N20:O20"/>
    <mergeCell ref="N21:O21"/>
    <mergeCell ref="N22:O22"/>
    <mergeCell ref="N23:O23"/>
    <mergeCell ref="N24:O24"/>
    <mergeCell ref="N25:O25"/>
    <mergeCell ref="N26:O26"/>
    <mergeCell ref="N27:O27"/>
    <mergeCell ref="N28:O28"/>
    <mergeCell ref="N29:O29"/>
    <mergeCell ref="N30:O30"/>
    <mergeCell ref="N32:O32"/>
    <mergeCell ref="G33:H33"/>
    <mergeCell ref="A36:B36"/>
    <mergeCell ref="C36:G36"/>
    <mergeCell ref="I36:L36"/>
  </mergeCells>
  <dataValidations count="5">
    <dataValidation type="list" allowBlank="1" showInputMessage="1" showErrorMessage="1" errorTitle="Sex" error="Please enter M for male or F for female" promptTitle="Sex" sqref="C13 C31 C10 C16" xr:uid="{153315A2-0F86-4389-A7F9-76A20C4CCDC7}">
      <formula1>$P$1:$P$2</formula1>
    </dataValidation>
    <dataValidation type="list" allowBlank="1" showInputMessage="1" showErrorMessage="1" errorTitle="Sex" error="Please enter M for male of F for female" promptTitle="Sex" sqref="C19 C28 C22 C25" xr:uid="{12CF4681-D23B-4ED2-896C-5FF67EB1F0CC}">
      <formula1>$P$1:$P$2</formula1>
    </dataValidation>
    <dataValidation type="list" allowBlank="1" showInputMessage="1" showErrorMessage="1" sqref="E9 E12 E15 E18 E21 E24 E27 E30" xr:uid="{E32F0477-EF6E-49E1-9C35-38A5211E33A0}">
      <formula1>$P$3:$P$4</formula1>
    </dataValidation>
    <dataValidation type="list" allowBlank="1" showInputMessage="1" showErrorMessage="1" errorTitle="Age Group" error="Please enter U60 if Employee is less than 60 years old. Or Enter B67 if he/she is between 60 and 70 years old. Or Enter 70+ if he/she is 70 years or over" promptTitle="Age Group" sqref="D10 D28 D25 D22 D19 D16 D13 D31" xr:uid="{4807964C-DABF-4859-9DAE-3F62E0FAA72E}">
      <formula1>$AY$2:$AY$4</formula1>
    </dataValidation>
    <dataValidation allowBlank="1" showInputMessage="1" showErrorMessage="1" errorTitle="Age Group" error="Please enter U60 if Employee is less than 60 years old. Or Enter B67 if he/she is between 60 and 70 years old. Or Enter 70+ if he/she is 70 years or over" promptTitle="Age Group" sqref="E10:E11 E13:E14 E16:E17 E19:E20 E22:E23 E25:E26 E28:E29 E31:E32" xr:uid="{EEF2774C-A8C8-4350-A7C5-0CD7E44B890B}"/>
  </dataValidations>
  <pageMargins left="0.5" right="0.5" top="0.25" bottom="0.25" header="0.5" footer="0.5"/>
  <pageSetup paperSize="5" scale="92" orientation="landscape" r:id="rId1"/>
  <headerFooter alignWithMargins="0">
    <oddFooter>&amp;L
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41" r:id="rId4" name="Drop Down 1">
              <controlPr defaultSize="0" autoLine="0" autoPict="0">
                <anchor moveWithCells="1">
                  <from>
                    <xdr:col>8</xdr:col>
                    <xdr:colOff>937260</xdr:colOff>
                    <xdr:row>4</xdr:row>
                    <xdr:rowOff>7620</xdr:rowOff>
                  </from>
                  <to>
                    <xdr:col>10</xdr:col>
                    <xdr:colOff>220980</xdr:colOff>
                    <xdr:row>5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40FDFF-C6CD-45EC-B4A7-56BE1BED106A}">
  <sheetPr>
    <pageSetUpPr fitToPage="1"/>
  </sheetPr>
  <dimension ref="A1:BA37"/>
  <sheetViews>
    <sheetView zoomScale="86" zoomScaleNormal="86" workbookViewId="0">
      <selection activeCell="C36" sqref="C36:G36"/>
    </sheetView>
  </sheetViews>
  <sheetFormatPr defaultRowHeight="13.2" x14ac:dyDescent="0.25"/>
  <cols>
    <col min="1" max="1" width="14.5546875" customWidth="1"/>
    <col min="2" max="2" width="25.6640625" customWidth="1"/>
    <col min="3" max="3" width="4.33203125" customWidth="1"/>
    <col min="4" max="4" width="8.6640625" customWidth="1"/>
    <col min="5" max="5" width="3.6640625" customWidth="1"/>
    <col min="6" max="10" width="14.109375" customWidth="1"/>
    <col min="11" max="11" width="16.109375" bestFit="1" customWidth="1"/>
    <col min="12" max="12" width="19.5546875" customWidth="1"/>
    <col min="13" max="14" width="3.6640625" customWidth="1"/>
    <col min="15" max="15" width="16.88671875" customWidth="1"/>
    <col min="16" max="16" width="6.6640625" hidden="1" customWidth="1"/>
    <col min="49" max="49" width="15.6640625" bestFit="1" customWidth="1"/>
    <col min="50" max="50" width="14.88671875" bestFit="1" customWidth="1"/>
    <col min="51" max="51" width="8.88671875" customWidth="1"/>
    <col min="52" max="52" width="17.109375" bestFit="1" customWidth="1"/>
  </cols>
  <sheetData>
    <row r="1" spans="1:53" ht="15.6" x14ac:dyDescent="0.3">
      <c r="A1" s="1"/>
      <c r="B1" s="2"/>
      <c r="F1" s="2"/>
      <c r="G1" s="75" t="s">
        <v>0</v>
      </c>
      <c r="H1" s="75"/>
      <c r="I1" s="75"/>
      <c r="L1" s="4" t="s">
        <v>15</v>
      </c>
      <c r="M1" s="4"/>
      <c r="N1" s="4"/>
      <c r="O1" s="2"/>
      <c r="P1" s="40" t="s">
        <v>21</v>
      </c>
      <c r="AW1" s="45" t="s">
        <v>40</v>
      </c>
      <c r="AX1" s="45" t="s">
        <v>41</v>
      </c>
      <c r="AY1" s="74" t="s">
        <v>43</v>
      </c>
      <c r="AZ1" s="74"/>
      <c r="BA1" s="45" t="s">
        <v>59</v>
      </c>
    </row>
    <row r="2" spans="1:53" ht="15.6" x14ac:dyDescent="0.3">
      <c r="A2" s="2"/>
      <c r="B2" s="2"/>
      <c r="F2" s="2"/>
      <c r="G2" s="74" t="s">
        <v>1</v>
      </c>
      <c r="H2" s="74"/>
      <c r="I2" s="74"/>
      <c r="L2" s="32"/>
      <c r="M2" s="5"/>
      <c r="O2" s="3" t="s">
        <v>120</v>
      </c>
      <c r="P2" s="38" t="s">
        <v>20</v>
      </c>
      <c r="AW2" s="45" t="s">
        <v>14</v>
      </c>
      <c r="AX2" s="49">
        <f>EOMONTH(G5,-1)+1</f>
        <v>45839</v>
      </c>
      <c r="AY2" s="53" t="s">
        <v>47</v>
      </c>
      <c r="AZ2" s="45" t="s">
        <v>44</v>
      </c>
      <c r="BA2">
        <f>WEEKNUM(G5,12)-WEEKNUM(DATE(YEAR(G5),MONTH(G5),1),12)+1</f>
        <v>5</v>
      </c>
    </row>
    <row r="3" spans="1:53" ht="15.6" x14ac:dyDescent="0.3">
      <c r="A3" s="2"/>
      <c r="B3" s="2"/>
      <c r="F3" s="3" t="s">
        <v>6</v>
      </c>
      <c r="G3" s="33"/>
      <c r="H3" s="33"/>
      <c r="I3" s="34"/>
      <c r="J3" s="2"/>
      <c r="L3" s="2"/>
      <c r="M3" s="2"/>
      <c r="O3" s="2"/>
      <c r="P3" s="39" t="s">
        <v>22</v>
      </c>
      <c r="AW3" s="45" t="s">
        <v>35</v>
      </c>
      <c r="AY3" s="45" t="s">
        <v>62</v>
      </c>
      <c r="AZ3" s="45" t="s">
        <v>45</v>
      </c>
    </row>
    <row r="4" spans="1:53" ht="15" x14ac:dyDescent="0.25">
      <c r="A4" s="2"/>
      <c r="B4" s="2"/>
      <c r="F4" s="3" t="s">
        <v>2</v>
      </c>
      <c r="G4" s="35"/>
      <c r="H4" s="3" t="s">
        <v>3</v>
      </c>
      <c r="I4" s="80"/>
      <c r="J4" s="80"/>
      <c r="K4" s="80"/>
      <c r="L4" s="2"/>
      <c r="M4" s="2"/>
      <c r="N4" s="2"/>
      <c r="O4" s="2"/>
      <c r="P4" s="39" t="s">
        <v>21</v>
      </c>
      <c r="AW4" s="45" t="s">
        <v>36</v>
      </c>
      <c r="AY4" s="45" t="s">
        <v>48</v>
      </c>
      <c r="AZ4" s="45" t="s">
        <v>46</v>
      </c>
    </row>
    <row r="5" spans="1:53" ht="15.6" x14ac:dyDescent="0.3">
      <c r="A5" s="2"/>
      <c r="B5" s="2"/>
      <c r="C5" s="76" t="s">
        <v>4</v>
      </c>
      <c r="D5" s="76"/>
      <c r="E5" s="76"/>
      <c r="F5" s="76"/>
      <c r="G5" s="78">
        <v>45869</v>
      </c>
      <c r="H5" s="79"/>
      <c r="I5" s="55" t="s">
        <v>14</v>
      </c>
      <c r="J5" s="51">
        <v>7</v>
      </c>
      <c r="K5" s="50"/>
      <c r="L5" s="2"/>
      <c r="M5" s="2"/>
      <c r="N5" s="2"/>
      <c r="O5" s="2"/>
      <c r="R5" s="45"/>
      <c r="AW5" s="45" t="s">
        <v>37</v>
      </c>
    </row>
    <row r="6" spans="1:53" ht="18" customHeight="1" x14ac:dyDescent="0.25">
      <c r="A6" s="74" t="s">
        <v>5</v>
      </c>
      <c r="B6" s="74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AW6" s="45" t="s">
        <v>38</v>
      </c>
    </row>
    <row r="7" spans="1:53" ht="13.8" x14ac:dyDescent="0.25">
      <c r="A7" s="6"/>
      <c r="B7" s="6"/>
      <c r="C7" s="6"/>
      <c r="D7" s="52"/>
      <c r="E7" s="41" t="s">
        <v>22</v>
      </c>
      <c r="F7" s="7" t="s">
        <v>14</v>
      </c>
      <c r="G7" s="8" t="s">
        <v>14</v>
      </c>
      <c r="H7" s="8" t="s">
        <v>14</v>
      </c>
      <c r="I7" s="8" t="s">
        <v>14</v>
      </c>
      <c r="J7" s="9" t="s">
        <v>14</v>
      </c>
      <c r="K7" s="6" t="s">
        <v>16</v>
      </c>
      <c r="L7" s="10" t="s">
        <v>49</v>
      </c>
      <c r="M7" s="43" t="s">
        <v>19</v>
      </c>
      <c r="N7" s="60"/>
      <c r="O7" s="52"/>
      <c r="AW7" s="45" t="s">
        <v>39</v>
      </c>
    </row>
    <row r="8" spans="1:53" ht="14.4" thickBot="1" x14ac:dyDescent="0.3">
      <c r="A8" s="11" t="s">
        <v>7</v>
      </c>
      <c r="B8" s="12" t="s">
        <v>10</v>
      </c>
      <c r="C8" s="12" t="s">
        <v>8</v>
      </c>
      <c r="D8" s="12" t="s">
        <v>42</v>
      </c>
      <c r="E8" s="42" t="s">
        <v>21</v>
      </c>
      <c r="F8" s="46">
        <f>IF(WEEKDAY(AX2)&gt;J5-1,AX2+7-(WEEKDAY(AX2)-(J5-1)),IF(WEEKDAY(AX2)&lt;J5-1,AX2 + (J5-1) - WEEKDAY(AX2),AX2))</f>
        <v>45842</v>
      </c>
      <c r="G8" s="47">
        <f>F8+7</f>
        <v>45849</v>
      </c>
      <c r="H8" s="47">
        <f>G8+7</f>
        <v>45856</v>
      </c>
      <c r="I8" s="47">
        <f>H8+7</f>
        <v>45863</v>
      </c>
      <c r="J8" s="48" t="str">
        <f>IF(MONTH(I8+7)=MONTH(G5),I8+7,"")</f>
        <v/>
      </c>
      <c r="K8" s="12" t="s">
        <v>11</v>
      </c>
      <c r="L8" s="13" t="s">
        <v>17</v>
      </c>
      <c r="M8" s="44" t="s">
        <v>79</v>
      </c>
      <c r="N8" s="64" t="s">
        <v>9</v>
      </c>
      <c r="O8" s="59"/>
      <c r="AW8" s="45" t="s">
        <v>33</v>
      </c>
    </row>
    <row r="9" spans="1:53" ht="14.4" thickTop="1" x14ac:dyDescent="0.25">
      <c r="A9" s="14"/>
      <c r="B9" s="15"/>
      <c r="C9" s="16"/>
      <c r="D9" s="16"/>
      <c r="E9" s="36" t="s">
        <v>21</v>
      </c>
      <c r="F9" s="37"/>
      <c r="G9" s="37"/>
      <c r="H9" s="37"/>
      <c r="I9" s="37"/>
      <c r="J9" s="37"/>
      <c r="K9" s="17">
        <f t="shared" ref="K9:K32" si="0">SUM(F9:J9)</f>
        <v>0</v>
      </c>
      <c r="L9" s="17">
        <f>IF(D10="70+",0,K9)</f>
        <v>0</v>
      </c>
      <c r="M9" s="61">
        <f>COUNTIF(F9:J9,"&gt;0")</f>
        <v>0</v>
      </c>
      <c r="N9" s="66"/>
      <c r="O9" s="67"/>
      <c r="AW9" s="45" t="s">
        <v>34</v>
      </c>
    </row>
    <row r="10" spans="1:53" ht="13.8" x14ac:dyDescent="0.25">
      <c r="A10" s="29"/>
      <c r="B10" s="30"/>
      <c r="C10" s="31"/>
      <c r="D10" s="31"/>
      <c r="E10" s="36"/>
      <c r="F10" s="17">
        <f>IF(OR($E9="M",$E9="W"),IF($D10="u60",F9*0.035*IF(OR(AND(F9&lt;100, $E9="W"), AND(F9&lt;400,$E9="M")),0,1),IF($D10="60-69",F9*0.025*IF(OR(AND(F9&lt;100, $E9="W"), AND(F9&lt;400,$E9="M")),0,1),IF($D10="70+",F9*0*IF(OR(AND(F9&lt;100, $E9="W"), AND(F9&lt;400,$E9="M")),0,1),F9*0.035*IF(OR(AND(F9&lt;100, $E9="W"), AND(F9&lt;400,$E9="M")),0,1)))),0)</f>
        <v>0</v>
      </c>
      <c r="G10" s="17">
        <f>IF(OR($E9="M",$E9="W"),IF($D10="u60",G9*0.035*IF(OR(AND(G9&lt;100, $E9="W"), AND(G9&lt;400,$E9="M")),0,1),IF($D10="60-69",G9*0.025*IF(OR(AND(G9&lt;100, $E9="W"), AND(G9&lt;400,$E9="M")),0,1),IF($D10="70+",G9*0*IF(OR(AND(G9&lt;100, $E9="W"), AND(G9&lt;400,$E9="M")),0,1),G9*0.035*IF(OR(AND(G9&lt;100, $E9="W"), AND(G9&lt;400,$E9="M")),0,1)))),0)</f>
        <v>0</v>
      </c>
      <c r="H10" s="17">
        <f>IF(OR($E9="M",$E9="W"),IF($D10="u60",H9*0.035*IF(OR(AND(H9&lt;100, $E9="W"), AND(H9&lt;400,$E9="M")),0,1),IF($D10="60-69",H9*0.025*IF(OR(AND(H9&lt;100, $E9="W"), AND(H9&lt;400,$E9="M")),0,1),IF($D10="70+",H9*0*IF(OR(AND(H9&lt;100, $E9="W"), AND(H9&lt;400,$E9="M")),0,1),H9*0.035*IF(OR(AND(H9&lt;100, $E9="W"), AND(H9&lt;400,$E9="M")),0,1)))),0)</f>
        <v>0</v>
      </c>
      <c r="I10" s="17">
        <f>IF(OR($E9="M",$E9="W"),IF($D10="u60",I9*0.035*IF(OR(AND(I9&lt;100, $E9="W"), AND(I9&lt;400,$E9="M")),0,1),IF($D10="60-69",I9*0.025*IF(OR(AND(I9&lt;100, $E9="W"), AND(I9&lt;400,$E9="M")),0,1),IF($D10="70+",I9*0*IF(OR(AND(I9&lt;100, $E9="W"), AND(I9&lt;400,$E9="M")),0,1),I9*0.035*IF(OR(AND(I9&lt;100, $E9="W"), AND(I9&lt;400,$E9="M")),0,1)))),0)</f>
        <v>0</v>
      </c>
      <c r="J10" s="17">
        <f>IF(OR($E9="M",$E9="W"),IF($D10="u60",J9*0.035*IF(OR(AND(J9&lt;100, $E9="W"), AND(J9&lt;400,$E9="M")),0,1),IF($D10="60-69",J9*0.025*IF(OR(AND(J9&lt;100, $E9="W"), AND(J9&lt;400,$E9="M")),0,1),IF($D10="70+",J9*0*IF(OR(AND(J9&lt;100, $E9="W"), AND(J9&lt;400,$E9="M")),0,1),J9*0.035*IF(OR(AND(J9&lt;100, $E9="W"), AND(J9&lt;400,$E9="M")),0,1)))),0)</f>
        <v>0</v>
      </c>
      <c r="K10" s="17">
        <f t="shared" si="0"/>
        <v>0</v>
      </c>
      <c r="L10" s="17"/>
      <c r="M10" s="62"/>
      <c r="N10" s="68"/>
      <c r="O10" s="69"/>
      <c r="T10" s="45"/>
    </row>
    <row r="11" spans="1:53" ht="14.4" thickBot="1" x14ac:dyDescent="0.3">
      <c r="A11" s="18"/>
      <c r="B11" s="19"/>
      <c r="C11" s="20"/>
      <c r="D11" s="20"/>
      <c r="E11" s="36"/>
      <c r="F11" s="21">
        <f>IF(OR($E9="M",$E9="W"),IF($D10="u60",F9*IF(OR(AND(F9&lt;100, $E9="W"), AND(F9&lt;400,$E9="M")),0.07,0.035),IF($D10="60-69",F9*0.025*IF(OR(AND(F9&lt;100, $E9="W"), AND(F9&lt;400,$E9="M")),1,0),IF($D10="70+",F9*0,F9*IF(OR(AND(F9&lt;100, $E9="W"), AND(F9&lt;400,$E9="M")),0.07,0.035)))),0)</f>
        <v>0</v>
      </c>
      <c r="G11" s="21">
        <f>IF(OR($E9="M",$E9="W"),IF($D10="u60",G9*IF(OR(AND(G9&lt;100, $E9="W"), AND(G9&lt;400,$E9="M")),0.07,0.035),IF($D10="60-69",G9*0.025*IF(OR(AND(G9&lt;100, $E9="W"), AND(G9&lt;400,$E9="M")),1,0),IF($D10="70+",G9*0,G9*IF(OR(AND(G9&lt;100, $E9="W"), AND(G9&lt;400,$E9="M")),0.07,0.035)))),0)</f>
        <v>0</v>
      </c>
      <c r="H11" s="21">
        <f>IF(OR($E9="M",$E9="W"),IF($D10="u60",H9*IF(OR(AND(H9&lt;100, $E9="W"), AND(H9&lt;400,$E9="M")),0.07,0.035),IF($D10="60-69",H9*0.025*IF(OR(AND(H9&lt;100, $E9="W"), AND(H9&lt;400,$E9="M")),1,0),IF($D10="70+",H9*0,H9*IF(OR(AND(H9&lt;100, $E9="W"), AND(H9&lt;400,$E9="M")),0.07,0.035)))),0)</f>
        <v>0</v>
      </c>
      <c r="I11" s="21">
        <f>IF(OR($E9="M",$E9="W"),IF($D10="u60",I9*IF(OR(AND(I9&lt;100, $E9="W"), AND(I9&lt;400,$E9="M")),0.07,0.035),IF($D10="60-69",I9*0.025*IF(OR(AND(I9&lt;100, $E9="W"), AND(I9&lt;400,$E9="M")),1,0),IF($D10="70+",I9*0,I9*IF(OR(AND(I9&lt;100, $E9="W"), AND(I9&lt;400,$E9="M")),0.07,0.035)))),0)</f>
        <v>0</v>
      </c>
      <c r="J11" s="21">
        <f>IF(OR($E9="M",$E9="W"),IF($D10="u60",J9*IF(OR(AND(J9&lt;100, $E9="W"), AND(J9&lt;400,$E9="M")),0.07,0.035),IF($D10="60-69",J9*0.025*IF(OR(AND(J9&lt;100, $E9="W"), AND(J9&lt;400,$E9="M")),1,0),IF($D10="70+",J9*0,J9*IF(OR(AND(J9&lt;100, $E9="W"), AND(J9&lt;400,$E9="M")),0.07,0.035)))),0)</f>
        <v>0</v>
      </c>
      <c r="K11" s="21">
        <f t="shared" si="0"/>
        <v>0</v>
      </c>
      <c r="L11" s="21">
        <f>SUM(K10:K11)</f>
        <v>0</v>
      </c>
      <c r="M11" s="63"/>
      <c r="N11" s="70"/>
      <c r="O11" s="71"/>
    </row>
    <row r="12" spans="1:53" ht="14.4" thickTop="1" x14ac:dyDescent="0.25">
      <c r="A12" s="14"/>
      <c r="B12" s="15"/>
      <c r="C12" s="16"/>
      <c r="D12" s="16"/>
      <c r="E12" s="36" t="s">
        <v>21</v>
      </c>
      <c r="F12" s="37"/>
      <c r="G12" s="37"/>
      <c r="H12" s="37"/>
      <c r="I12" s="37"/>
      <c r="J12" s="37"/>
      <c r="K12" s="17">
        <f t="shared" si="0"/>
        <v>0</v>
      </c>
      <c r="L12" s="17">
        <f>IF(D13="70+",0,K12)</f>
        <v>0</v>
      </c>
      <c r="M12" s="61">
        <f>COUNTIF(F12:J12,"&gt;0")</f>
        <v>0</v>
      </c>
      <c r="N12" s="66"/>
      <c r="O12" s="67"/>
    </row>
    <row r="13" spans="1:53" ht="13.8" x14ac:dyDescent="0.25">
      <c r="A13" s="29"/>
      <c r="B13" s="30"/>
      <c r="C13" s="31"/>
      <c r="D13" s="31"/>
      <c r="E13" s="36"/>
      <c r="F13" s="17">
        <f>IF(OR($E12="M",$E12="W"),IF($D13="u60",F12*0.035*IF(OR(AND(F12&lt;100, $E12="W"), AND(F12&lt;400,$E12="M")),0,1),IF($D13="60-69",F12*0.025*IF(OR(AND(F12&lt;100, $E12="W"), AND(F12&lt;400,$E12="M")),0,1),IF($D13="70+",F12*0*IF(OR(AND(F12&lt;100, $E12="W"), AND(F12&lt;400,$E12="M")),0,1),F12*0.035*IF(OR(AND(F12&lt;100, $E12="W"), AND(F12&lt;400,$E12="M")),0,1)))),0)</f>
        <v>0</v>
      </c>
      <c r="G13" s="17">
        <f>IF(OR($E12="M",$E12="W"),IF($D13="u60",G12*0.035*IF(OR(AND(G12&lt;100, $E12="W"), AND(G12&lt;400,$E12="M")),0,1),IF($D13="60-69",G12*0.025*IF(OR(AND(G12&lt;100, $E12="W"), AND(G12&lt;400,$E12="M")),0,1),IF($D13="70+",G12*0*IF(OR(AND(G12&lt;100, $E12="W"), AND(G12&lt;400,$E12="M")),0,1),G12*0.035*IF(OR(AND(G12&lt;100, $E12="W"), AND(G12&lt;400,$E12="M")),0,1)))),0)</f>
        <v>0</v>
      </c>
      <c r="H13" s="17">
        <f>IF(OR($E12="M",$E12="W"),IF($D13="u60",H12*0.035*IF(OR(AND(H12&lt;100, $E12="W"), AND(H12&lt;400,$E12="M")),0,1),IF($D13="60-69",H12*0.025*IF(OR(AND(H12&lt;100, $E12="W"), AND(H12&lt;400,$E12="M")),0,1),IF($D13="70+",H12*0*IF(OR(AND(H12&lt;100, $E12="W"), AND(H12&lt;400,$E12="M")),0,1),H12*0.035*IF(OR(AND(H12&lt;100, $E12="W"), AND(H12&lt;400,$E12="M")),0,1)))),0)</f>
        <v>0</v>
      </c>
      <c r="I13" s="17">
        <f>IF(OR($E12="M",$E12="W"),IF($D13="u60",I12*0.035*IF(OR(AND(I12&lt;100, $E12="W"), AND(I12&lt;400,$E12="M")),0,1),IF($D13="60-69",I12*0.025*IF(OR(AND(I12&lt;100, $E12="W"), AND(I12&lt;400,$E12="M")),0,1),IF($D13="70+",I12*0*IF(OR(AND(I12&lt;100, $E12="W"), AND(I12&lt;400,$E12="M")),0,1),I12*0.035*IF(OR(AND(I12&lt;100, $E12="W"), AND(I12&lt;400,$E12="M")),0,1)))),0)</f>
        <v>0</v>
      </c>
      <c r="J13" s="17">
        <f>IF(OR($E12="M",$E12="W"),IF($D13="u60",J12*0.035*IF(OR(AND(J12&lt;100, $E12="W"), AND(J12&lt;400,$E12="M")),0,1),IF($D13="60-69",J12*0.025*IF(OR(AND(J12&lt;100, $E12="W"), AND(J12&lt;400,$E12="M")),0,1),IF($D13="70+",J12*0*IF(OR(AND(J12&lt;100, $E12="W"), AND(J12&lt;400,$E12="M")),0,1),J12*0.035*IF(OR(AND(J12&lt;100, $E12="W"), AND(J12&lt;400,$E12="M")),0,1)))),0)</f>
        <v>0</v>
      </c>
      <c r="K13" s="17">
        <f t="shared" si="0"/>
        <v>0</v>
      </c>
      <c r="L13" s="17"/>
      <c r="M13" s="62"/>
      <c r="N13" s="68"/>
      <c r="O13" s="69"/>
    </row>
    <row r="14" spans="1:53" ht="14.4" thickBot="1" x14ac:dyDescent="0.3">
      <c r="A14" s="18"/>
      <c r="B14" s="19"/>
      <c r="C14" s="20"/>
      <c r="D14" s="20"/>
      <c r="E14" s="36"/>
      <c r="F14" s="21">
        <f>IF(OR($E12="M",$E12="W"),IF($D13="u60",F12*IF(OR(AND(F12&lt;100, $E12="W"), AND(F12&lt;400,$E12="M")),0.07,0.035),IF($D13="60-69",F12*0.025*IF(OR(AND(F12&lt;100, $E12="W"), AND(F12&lt;400,$E12="M")),1,0),IF($D13="70+",F12*0,F12*IF(OR(AND(F12&lt;100, $E12="W"), AND(F12&lt;400,$E12="M")),0.07,0.035)))),0)</f>
        <v>0</v>
      </c>
      <c r="G14" s="21">
        <f>IF(OR($E12="M",$E12="W"),IF($D13="u60",G12*IF(OR(AND(G12&lt;100, $E12="W"), AND(G12&lt;400,$E12="M")),0.07,0.035),IF($D13="60-69",G12*0.025*IF(OR(AND(G12&lt;100, $E12="W"), AND(G12&lt;400,$E12="M")),1,0),IF($D13="70+",G12*0,G12*IF(OR(AND(G12&lt;100, $E12="W"), AND(G12&lt;400,$E12="M")),0.07,0.035)))),0)</f>
        <v>0</v>
      </c>
      <c r="H14" s="21">
        <f>IF(OR($E12="M",$E12="W"),IF($D13="u60",H12*IF(OR(AND(H12&lt;100, $E12="W"), AND(H12&lt;400,$E12="M")),0.07,0.035),IF($D13="60-69",H12*0.025*IF(OR(AND(H12&lt;100, $E12="W"), AND(H12&lt;400,$E12="M")),1,0),IF($D13="70+",H12*0,H12*IF(OR(AND(H12&lt;100, $E12="W"), AND(H12&lt;400,$E12="M")),0.07,0.035)))),0)</f>
        <v>0</v>
      </c>
      <c r="I14" s="21">
        <f>IF(OR($E12="M",$E12="W"),IF($D13="u60",I12*IF(OR(AND(I12&lt;100, $E12="W"), AND(I12&lt;400,$E12="M")),0.07,0.035),IF($D13="60-69",I12*0.025*IF(OR(AND(I12&lt;100, $E12="W"), AND(I12&lt;400,$E12="M")),1,0),IF($D13="70+",I12*0,I12*IF(OR(AND(I12&lt;100, $E12="W"), AND(I12&lt;400,$E12="M")),0.07,0.035)))),0)</f>
        <v>0</v>
      </c>
      <c r="J14" s="21">
        <f>IF(OR($E12="M",$E12="W"),IF($D13="u60",J12*IF(OR(AND(J12&lt;100, $E12="W"), AND(J12&lt;400,$E12="M")),0.07,0.035),IF($D13="60-69",J12*0.025*IF(OR(AND(J12&lt;100, $E12="W"), AND(J12&lt;400,$E12="M")),1,0),IF($D13="70+",J12*0,J12*IF(OR(AND(J12&lt;100, $E12="W"), AND(J12&lt;400,$E12="M")),0.07,0.035)))),0)</f>
        <v>0</v>
      </c>
      <c r="K14" s="21">
        <f t="shared" si="0"/>
        <v>0</v>
      </c>
      <c r="L14" s="21">
        <f>SUM(K13:K14)</f>
        <v>0</v>
      </c>
      <c r="M14" s="63"/>
      <c r="N14" s="70"/>
      <c r="O14" s="71"/>
    </row>
    <row r="15" spans="1:53" ht="14.4" thickTop="1" x14ac:dyDescent="0.25">
      <c r="A15" s="14"/>
      <c r="B15" s="15"/>
      <c r="C15" s="16"/>
      <c r="D15" s="16"/>
      <c r="E15" s="36" t="s">
        <v>21</v>
      </c>
      <c r="F15" s="37"/>
      <c r="G15" s="37"/>
      <c r="H15" s="37"/>
      <c r="I15" s="37"/>
      <c r="J15" s="37"/>
      <c r="K15" s="17">
        <f t="shared" si="0"/>
        <v>0</v>
      </c>
      <c r="L15" s="17">
        <f>IF(D16="70+",0,K15)</f>
        <v>0</v>
      </c>
      <c r="M15" s="61">
        <f>COUNTIF(F15:J15,"&gt;0")</f>
        <v>0</v>
      </c>
      <c r="N15" s="66"/>
      <c r="O15" s="67"/>
    </row>
    <row r="16" spans="1:53" ht="13.8" x14ac:dyDescent="0.25">
      <c r="A16" s="29"/>
      <c r="B16" s="30"/>
      <c r="C16" s="31"/>
      <c r="D16" s="31"/>
      <c r="E16" s="36"/>
      <c r="F16" s="17">
        <f>IF(OR($E15="M",$E15="W"),IF($D16="u60",F15*0.035*IF(OR(AND(F15&lt;100, $E15="W"), AND(F15&lt;400,$E15="M")),0,1),IF($D16="60-69",F15*0.025*IF(OR(AND(F15&lt;100, $E15="W"), AND(F15&lt;400,$E15="M")),0,1),IF($D16="70+",F15*0*IF(OR(AND(F15&lt;100, $E15="W"), AND(F15&lt;400,$E15="M")),0,1),F15*0.035*IF(OR(AND(F15&lt;100, $E15="W"), AND(F15&lt;400,$E15="M")),0,1)))),0)</f>
        <v>0</v>
      </c>
      <c r="G16" s="17">
        <f>IF(OR($E15="M",$E15="W"),IF($D16="u60",G15*0.035*IF(OR(AND(G15&lt;100, $E15="W"), AND(G15&lt;400,$E15="M")),0,1),IF($D16="60-69",G15*0.025*IF(OR(AND(G15&lt;100, $E15="W"), AND(G15&lt;400,$E15="M")),0,1),IF($D16="70+",G15*0*IF(OR(AND(G15&lt;100, $E15="W"), AND(G15&lt;400,$E15="M")),0,1),G15*0.035*IF(OR(AND(G15&lt;100, $E15="W"), AND(G15&lt;400,$E15="M")),0,1)))),0)</f>
        <v>0</v>
      </c>
      <c r="H16" s="17">
        <f>IF(OR($E15="M",$E15="W"),IF($D16="u60",H15*0.035*IF(OR(AND(H15&lt;100, $E15="W"), AND(H15&lt;400,$E15="M")),0,1),IF($D16="60-69",H15*0.025*IF(OR(AND(H15&lt;100, $E15="W"), AND(H15&lt;400,$E15="M")),0,1),IF($D16="70+",H15*0*IF(OR(AND(H15&lt;100, $E15="W"), AND(H15&lt;400,$E15="M")),0,1),H15*0.035*IF(OR(AND(H15&lt;100, $E15="W"), AND(H15&lt;400,$E15="M")),0,1)))),0)</f>
        <v>0</v>
      </c>
      <c r="I16" s="17">
        <f>IF(OR($E15="M",$E15="W"),IF($D16="u60",I15*0.035*IF(OR(AND(I15&lt;100, $E15="W"), AND(I15&lt;400,$E15="M")),0,1),IF($D16="60-69",I15*0.025*IF(OR(AND(I15&lt;100, $E15="W"), AND(I15&lt;400,$E15="M")),0,1),IF($D16="70+",I15*0*IF(OR(AND(I15&lt;100, $E15="W"), AND(I15&lt;400,$E15="M")),0,1),I15*0.035*IF(OR(AND(I15&lt;100, $E15="W"), AND(I15&lt;400,$E15="M")),0,1)))),0)</f>
        <v>0</v>
      </c>
      <c r="J16" s="17">
        <f>IF(OR($E15="M",$E15="W"),IF($D16="u60",J15*0.035*IF(OR(AND(J15&lt;100, $E15="W"), AND(J15&lt;400,$E15="M")),0,1),IF($D16="60-69",J15*0.025*IF(OR(AND(J15&lt;100, $E15="W"), AND(J15&lt;400,$E15="M")),0,1),IF($D16="70+",J15*0*IF(OR(AND(J15&lt;100, $E15="W"), AND(J15&lt;400,$E15="M")),0,1),J15*0.035*IF(OR(AND(J15&lt;100, $E15="W"), AND(J15&lt;400,$E15="M")),0,1)))),0)</f>
        <v>0</v>
      </c>
      <c r="K16" s="17">
        <f t="shared" si="0"/>
        <v>0</v>
      </c>
      <c r="L16" s="17"/>
      <c r="M16" s="62"/>
      <c r="N16" s="68"/>
      <c r="O16" s="69"/>
    </row>
    <row r="17" spans="1:15" ht="14.4" thickBot="1" x14ac:dyDescent="0.3">
      <c r="A17" s="18"/>
      <c r="B17" s="19"/>
      <c r="C17" s="20"/>
      <c r="D17" s="20"/>
      <c r="E17" s="36"/>
      <c r="F17" s="21">
        <f>IF(OR($E15="M",$E15="W"),IF($D16="u60",F15*IF(OR(AND(F15&lt;100, $E15="W"), AND(F15&lt;400,$E15="M")),0.07,0.035),IF($D16="60-69",F15*0.025*IF(OR(AND(F15&lt;100, $E15="W"), AND(F15&lt;400,$E15="M")),1,0),IF($D16="70+",F15*0,F15*IF(OR(AND(F15&lt;100, $E15="W"), AND(F15&lt;400,$E15="M")),0.07,0.035)))),0)</f>
        <v>0</v>
      </c>
      <c r="G17" s="21">
        <f>IF(OR($E15="M",$E15="W"),IF($D16="u60",G15*IF(OR(AND(G15&lt;100, $E15="W"), AND(G15&lt;400,$E15="M")),0.07,0.035),IF($D16="60-69",G15*0.025*IF(OR(AND(G15&lt;100, $E15="W"), AND(G15&lt;400,$E15="M")),1,0),IF($D16="70+",G15*0,G15*IF(OR(AND(G15&lt;100, $E15="W"), AND(G15&lt;400,$E15="M")),0.07,0.035)))),0)</f>
        <v>0</v>
      </c>
      <c r="H17" s="21">
        <f>IF(OR($E15="M",$E15="W"),IF($D16="u60",H15*IF(OR(AND(H15&lt;100, $E15="W"), AND(H15&lt;400,$E15="M")),0.07,0.035),IF($D16="60-69",H15*0.025*IF(OR(AND(H15&lt;100, $E15="W"), AND(H15&lt;400,$E15="M")),1,0),IF($D16="70+",H15*0,H15*IF(OR(AND(H15&lt;100, $E15="W"), AND(H15&lt;400,$E15="M")),0.07,0.035)))),0)</f>
        <v>0</v>
      </c>
      <c r="I17" s="21">
        <f>IF(OR($E15="M",$E15="W"),IF($D16="u60",I15*IF(OR(AND(I15&lt;100, $E15="W"), AND(I15&lt;400,$E15="M")),0.07,0.035),IF($D16="60-69",I15*0.025*IF(OR(AND(I15&lt;100, $E15="W"), AND(I15&lt;400,$E15="M")),1,0),IF($D16="70+",I15*0,I15*IF(OR(AND(I15&lt;100, $E15="W"), AND(I15&lt;400,$E15="M")),0.07,0.035)))),0)</f>
        <v>0</v>
      </c>
      <c r="J17" s="21">
        <f>IF(OR($E15="M",$E15="W"),IF($D16="u60",J15*IF(OR(AND(J15&lt;100, $E15="W"), AND(J15&lt;400,$E15="M")),0.07,0.035),IF($D16="60-69",J15*0.025*IF(OR(AND(J15&lt;100, $E15="W"), AND(J15&lt;400,$E15="M")),1,0),IF($D16="70+",J15*0,J15*IF(OR(AND(J15&lt;100, $E15="W"), AND(J15&lt;400,$E15="M")),0.07,0.035)))),0)</f>
        <v>0</v>
      </c>
      <c r="K17" s="21">
        <f t="shared" si="0"/>
        <v>0</v>
      </c>
      <c r="L17" s="21">
        <f>SUM(K16:K17)</f>
        <v>0</v>
      </c>
      <c r="M17" s="63"/>
      <c r="N17" s="70"/>
      <c r="O17" s="71"/>
    </row>
    <row r="18" spans="1:15" ht="14.4" thickTop="1" x14ac:dyDescent="0.25">
      <c r="A18" s="14"/>
      <c r="B18" s="15"/>
      <c r="C18" s="16"/>
      <c r="D18" s="16"/>
      <c r="E18" s="36" t="s">
        <v>21</v>
      </c>
      <c r="F18" s="37"/>
      <c r="G18" s="37"/>
      <c r="H18" s="37"/>
      <c r="I18" s="37"/>
      <c r="J18" s="37"/>
      <c r="K18" s="17">
        <f t="shared" si="0"/>
        <v>0</v>
      </c>
      <c r="L18" s="17">
        <f>IF(D19="70+",0,K18)</f>
        <v>0</v>
      </c>
      <c r="M18" s="61">
        <f>COUNTIF(F18:J18,"&gt;0")</f>
        <v>0</v>
      </c>
      <c r="N18" s="66"/>
      <c r="O18" s="67"/>
    </row>
    <row r="19" spans="1:15" ht="13.8" x14ac:dyDescent="0.25">
      <c r="A19" s="29"/>
      <c r="B19" s="30"/>
      <c r="C19" s="31"/>
      <c r="D19" s="31"/>
      <c r="E19" s="36"/>
      <c r="F19" s="17">
        <f>IF(OR($E18="M",$E18="W"),IF($D19="u60",F18*0.035*IF(OR(AND(F18&lt;100, $E18="W"), AND(F18&lt;400,$E18="M")),0,1),IF($D19="60-69",F18*0.025*IF(OR(AND(F18&lt;100, $E18="W"), AND(F18&lt;400,$E18="M")),0,1),IF($D19="70+",F18*0*IF(OR(AND(F18&lt;100, $E18="W"), AND(F18&lt;400,$E18="M")),0,1),F18*0.035*IF(OR(AND(F18&lt;100, $E18="W"), AND(F18&lt;400,$E18="M")),0,1)))),0)</f>
        <v>0</v>
      </c>
      <c r="G19" s="17">
        <f>IF(OR($E18="M",$E18="W"),IF($D19="u60",G18*0.035*IF(OR(AND(G18&lt;100, $E18="W"), AND(G18&lt;400,$E18="M")),0,1),IF($D19="60-69",G18*0.025*IF(OR(AND(G18&lt;100, $E18="W"), AND(G18&lt;400,$E18="M")),0,1),IF($D19="70+",G18*0*IF(OR(AND(G18&lt;100, $E18="W"), AND(G18&lt;400,$E18="M")),0,1),G18*0.035*IF(OR(AND(G18&lt;100, $E18="W"), AND(G18&lt;400,$E18="M")),0,1)))),0)</f>
        <v>0</v>
      </c>
      <c r="H19" s="17">
        <f>IF(OR($E18="M",$E18="W"),IF($D19="u60",H18*0.035*IF(OR(AND(H18&lt;100, $E18="W"), AND(H18&lt;400,$E18="M")),0,1),IF($D19="60-69",H18*0.025*IF(OR(AND(H18&lt;100, $E18="W"), AND(H18&lt;400,$E18="M")),0,1),IF($D19="70+",H18*0*IF(OR(AND(H18&lt;100, $E18="W"), AND(H18&lt;400,$E18="M")),0,1),H18*0.035*IF(OR(AND(H18&lt;100, $E18="W"), AND(H18&lt;400,$E18="M")),0,1)))),0)</f>
        <v>0</v>
      </c>
      <c r="I19" s="17">
        <f>IF(OR($E18="M",$E18="W"),IF($D19="u60",I18*0.035*IF(OR(AND(I18&lt;100, $E18="W"), AND(I18&lt;400,$E18="M")),0,1),IF($D19="60-69",I18*0.025*IF(OR(AND(I18&lt;100, $E18="W"), AND(I18&lt;400,$E18="M")),0,1),IF($D19="70+",I18*0*IF(OR(AND(I18&lt;100, $E18="W"), AND(I18&lt;400,$E18="M")),0,1),I18*0.035*IF(OR(AND(I18&lt;100, $E18="W"), AND(I18&lt;400,$E18="M")),0,1)))),0)</f>
        <v>0</v>
      </c>
      <c r="J19" s="17">
        <f>IF(OR($E18="M",$E18="W"),IF($D19="u60",J18*0.035*IF(OR(AND(J18&lt;100, $E18="W"), AND(J18&lt;400,$E18="M")),0,1),IF($D19="60-69",J18*0.025*IF(OR(AND(J18&lt;100, $E18="W"), AND(J18&lt;400,$E18="M")),0,1),IF($D19="70+",J18*0*IF(OR(AND(J18&lt;100, $E18="W"), AND(J18&lt;400,$E18="M")),0,1),J18*0.035*IF(OR(AND(J18&lt;100, $E18="W"), AND(J18&lt;400,$E18="M")),0,1)))),0)</f>
        <v>0</v>
      </c>
      <c r="K19" s="17">
        <f t="shared" si="0"/>
        <v>0</v>
      </c>
      <c r="L19" s="17"/>
      <c r="M19" s="62"/>
      <c r="N19" s="68"/>
      <c r="O19" s="69"/>
    </row>
    <row r="20" spans="1:15" ht="14.4" thickBot="1" x14ac:dyDescent="0.3">
      <c r="A20" s="18"/>
      <c r="B20" s="19"/>
      <c r="C20" s="20"/>
      <c r="D20" s="20"/>
      <c r="E20" s="36"/>
      <c r="F20" s="21">
        <f>IF(OR($E18="M",$E18="W"),IF($D19="u60",F18*IF(OR(AND(F18&lt;100, $E18="W"), AND(F18&lt;400,$E18="M")),0.07,0.035),IF($D19="60-69",F18*0.025*IF(OR(AND(F18&lt;100, $E18="W"), AND(F18&lt;400,$E18="M")),1,0),IF($D19="70+",F18*0,F18*IF(OR(AND(F18&lt;100, $E18="W"), AND(F18&lt;400,$E18="M")),0.07,0.035)))),0)</f>
        <v>0</v>
      </c>
      <c r="G20" s="21">
        <f>IF(OR($E18="M",$E18="W"),IF($D19="u60",G18*IF(OR(AND(G18&lt;100, $E18="W"), AND(G18&lt;400,$E18="M")),0.07,0.035),IF($D19="60-69",G18*0.025*IF(OR(AND(G18&lt;100, $E18="W"), AND(G18&lt;400,$E18="M")),1,0),IF($D19="70+",G18*0,G18*IF(OR(AND(G18&lt;100, $E18="W"), AND(G18&lt;400,$E18="M")),0.07,0.035)))),0)</f>
        <v>0</v>
      </c>
      <c r="H20" s="21">
        <f>IF(OR($E18="M",$E18="W"),IF($D19="u60",H18*IF(OR(AND(H18&lt;100, $E18="W"), AND(H18&lt;400,$E18="M")),0.07,0.035),IF($D19="60-69",H18*0.025*IF(OR(AND(H18&lt;100, $E18="W"), AND(H18&lt;400,$E18="M")),1,0),IF($D19="70+",H18*0,H18*IF(OR(AND(H18&lt;100, $E18="W"), AND(H18&lt;400,$E18="M")),0.07,0.035)))),0)</f>
        <v>0</v>
      </c>
      <c r="I20" s="21">
        <f>IF(OR($E18="M",$E18="W"),IF($D19="u60",I18*IF(OR(AND(I18&lt;100, $E18="W"), AND(I18&lt;400,$E18="M")),0.07,0.035),IF($D19="60-69",I18*0.025*IF(OR(AND(I18&lt;100, $E18="W"), AND(I18&lt;400,$E18="M")),1,0),IF($D19="70+",I18*0,I18*IF(OR(AND(I18&lt;100, $E18="W"), AND(I18&lt;400,$E18="M")),0.07,0.035)))),0)</f>
        <v>0</v>
      </c>
      <c r="J20" s="21">
        <f>IF(OR($E18="M",$E18="W"),IF($D19="u60",J18*IF(OR(AND(J18&lt;100, $E18="W"), AND(J18&lt;400,$E18="M")),0.07,0.035),IF($D19="60-69",J18*0.025*IF(OR(AND(J18&lt;100, $E18="W"), AND(J18&lt;400,$E18="M")),1,0),IF($D19="70+",J18*0,J18*IF(OR(AND(J18&lt;100, $E18="W"), AND(J18&lt;400,$E18="M")),0.07,0.035)))),0)</f>
        <v>0</v>
      </c>
      <c r="K20" s="21">
        <f t="shared" si="0"/>
        <v>0</v>
      </c>
      <c r="L20" s="21">
        <f>SUM(K19:K20)</f>
        <v>0</v>
      </c>
      <c r="M20" s="63"/>
      <c r="N20" s="70"/>
      <c r="O20" s="71"/>
    </row>
    <row r="21" spans="1:15" ht="14.4" thickTop="1" x14ac:dyDescent="0.25">
      <c r="A21" s="14"/>
      <c r="B21" s="15"/>
      <c r="C21" s="16"/>
      <c r="D21" s="16"/>
      <c r="E21" s="36" t="s">
        <v>21</v>
      </c>
      <c r="F21" s="37"/>
      <c r="G21" s="37"/>
      <c r="H21" s="37"/>
      <c r="I21" s="37"/>
      <c r="J21" s="37"/>
      <c r="K21" s="17">
        <f t="shared" si="0"/>
        <v>0</v>
      </c>
      <c r="L21" s="17">
        <f>IF(D22="70+",0,K21)</f>
        <v>0</v>
      </c>
      <c r="M21" s="61">
        <f>COUNTIF(F21:J21,"&gt;0")</f>
        <v>0</v>
      </c>
      <c r="N21" s="66"/>
      <c r="O21" s="67"/>
    </row>
    <row r="22" spans="1:15" ht="13.8" x14ac:dyDescent="0.25">
      <c r="A22" s="29"/>
      <c r="B22" s="30"/>
      <c r="C22" s="31"/>
      <c r="D22" s="31"/>
      <c r="E22" s="36"/>
      <c r="F22" s="17">
        <f>IF(OR($E21="M",$E21="W"),IF($D22="u60",F21*0.035*IF(OR(AND(F21&lt;100, $E21="W"), AND(F21&lt;400,$E21="M")),0,1),IF($D22="60-69",F21*0.025*IF(OR(AND(F21&lt;100, $E21="W"), AND(F21&lt;400,$E21="M")),0,1),IF($D22="70+",F21*0*IF(OR(AND(F21&lt;100, $E21="W"), AND(F21&lt;400,$E21="M")),0,1),F21*0.035*IF(OR(AND(F21&lt;100, $E21="W"), AND(F21&lt;400,$E21="M")),0,1)))),0)</f>
        <v>0</v>
      </c>
      <c r="G22" s="17">
        <f>IF(OR($E21="M",$E21="W"),IF($D22="u60",G21*0.035*IF(OR(AND(G21&lt;100, $E21="W"), AND(G21&lt;400,$E21="M")),0,1),IF($D22="60-69",G21*0.025*IF(OR(AND(G21&lt;100, $E21="W"), AND(G21&lt;400,$E21="M")),0,1),IF($D22="70+",G21*0*IF(OR(AND(G21&lt;100, $E21="W"), AND(G21&lt;400,$E21="M")),0,1),G21*0.035*IF(OR(AND(G21&lt;100, $E21="W"), AND(G21&lt;400,$E21="M")),0,1)))),0)</f>
        <v>0</v>
      </c>
      <c r="H22" s="17">
        <f>IF(OR($E21="M",$E21="W"),IF($D22="u60",H21*0.035*IF(OR(AND(H21&lt;100, $E21="W"), AND(H21&lt;400,$E21="M")),0,1),IF($D22="60-69",H21*0.025*IF(OR(AND(H21&lt;100, $E21="W"), AND(H21&lt;400,$E21="M")),0,1),IF($D22="70+",H21*0*IF(OR(AND(H21&lt;100, $E21="W"), AND(H21&lt;400,$E21="M")),0,1),H21*0.035*IF(OR(AND(H21&lt;100, $E21="W"), AND(H21&lt;400,$E21="M")),0,1)))),0)</f>
        <v>0</v>
      </c>
      <c r="I22" s="17">
        <f>IF(OR($E21="M",$E21="W"),IF($D22="u60",I21*0.035*IF(OR(AND(I21&lt;100, $E21="W"), AND(I21&lt;400,$E21="M")),0,1),IF($D22="60-69",I21*0.025*IF(OR(AND(I21&lt;100, $E21="W"), AND(I21&lt;400,$E21="M")),0,1),IF($D22="70+",I21*0*IF(OR(AND(I21&lt;100, $E21="W"), AND(I21&lt;400,$E21="M")),0,1),I21*0.035*IF(OR(AND(I21&lt;100, $E21="W"), AND(I21&lt;400,$E21="M")),0,1)))),0)</f>
        <v>0</v>
      </c>
      <c r="J22" s="17">
        <f>IF(OR($E21="M",$E21="W"),IF($D22="u60",J21*0.035*IF(OR(AND(J21&lt;100, $E21="W"), AND(J21&lt;400,$E21="M")),0,1),IF($D22="60-69",J21*0.025*IF(OR(AND(J21&lt;100, $E21="W"), AND(J21&lt;400,$E21="M")),0,1),IF($D22="70+",J21*0*IF(OR(AND(J21&lt;100, $E21="W"), AND(J21&lt;400,$E21="M")),0,1),J21*0.035*IF(OR(AND(J21&lt;100, $E21="W"), AND(J21&lt;400,$E21="M")),0,1)))),0)</f>
        <v>0</v>
      </c>
      <c r="K22" s="17">
        <f t="shared" si="0"/>
        <v>0</v>
      </c>
      <c r="L22" s="17"/>
      <c r="M22" s="62"/>
      <c r="N22" s="68"/>
      <c r="O22" s="69"/>
    </row>
    <row r="23" spans="1:15" ht="14.4" thickBot="1" x14ac:dyDescent="0.3">
      <c r="A23" s="18"/>
      <c r="B23" s="19"/>
      <c r="C23" s="20"/>
      <c r="D23" s="20"/>
      <c r="E23" s="36"/>
      <c r="F23" s="21">
        <f>IF(OR($E21="M",$E21="W"),IF($D22="u60",F21*IF(OR(AND(F21&lt;100, $E21="W"), AND(F21&lt;400,$E21="M")),0.07,0.035),IF($D22="60-69",F21*0.025*IF(OR(AND(F21&lt;100, $E21="W"), AND(F21&lt;400,$E21="M")),1,0),IF($D22="70+",F21*0,F21*IF(OR(AND(F21&lt;100, $E21="W"), AND(F21&lt;400,$E21="M")),0.07,0.035)))),0)</f>
        <v>0</v>
      </c>
      <c r="G23" s="21">
        <f>IF(OR($E21="M",$E21="W"),IF($D22="u60",G21*IF(OR(AND(G21&lt;100, $E21="W"), AND(G21&lt;400,$E21="M")),0.07,0.035),IF($D22="60-69",G21*0.025*IF(OR(AND(G21&lt;100, $E21="W"), AND(G21&lt;400,$E21="M")),1,0),IF($D22="70+",G21*0,G21*IF(OR(AND(G21&lt;100, $E21="W"), AND(G21&lt;400,$E21="M")),0.07,0.035)))),0)</f>
        <v>0</v>
      </c>
      <c r="H23" s="21">
        <f>IF(OR($E21="M",$E21="W"),IF($D22="u60",H21*IF(OR(AND(H21&lt;100, $E21="W"), AND(H21&lt;400,$E21="M")),0.07,0.035),IF($D22="60-69",H21*0.025*IF(OR(AND(H21&lt;100, $E21="W"), AND(H21&lt;400,$E21="M")),1,0),IF($D22="70+",H21*0,H21*IF(OR(AND(H21&lt;100, $E21="W"), AND(H21&lt;400,$E21="M")),0.07,0.035)))),0)</f>
        <v>0</v>
      </c>
      <c r="I23" s="21">
        <f>IF(OR($E21="M",$E21="W"),IF($D22="u60",I21*IF(OR(AND(I21&lt;100, $E21="W"), AND(I21&lt;400,$E21="M")),0.07,0.035),IF($D22="60-69",I21*0.025*IF(OR(AND(I21&lt;100, $E21="W"), AND(I21&lt;400,$E21="M")),1,0),IF($D22="70+",I21*0,I21*IF(OR(AND(I21&lt;100, $E21="W"), AND(I21&lt;400,$E21="M")),0.07,0.035)))),0)</f>
        <v>0</v>
      </c>
      <c r="J23" s="21">
        <f>IF(OR($E21="M",$E21="W"),IF($D22="u60",J21*IF(OR(AND(J21&lt;100, $E21="W"), AND(J21&lt;400,$E21="M")),0.07,0.035),IF($D22="60-69",J21*0.025*IF(OR(AND(J21&lt;100, $E21="W"), AND(J21&lt;400,$E21="M")),1,0),IF($D22="70+",J21*0,J21*IF(OR(AND(J21&lt;100, $E21="W"), AND(J21&lt;400,$E21="M")),0.07,0.035)))),0)</f>
        <v>0</v>
      </c>
      <c r="K23" s="21">
        <f t="shared" si="0"/>
        <v>0</v>
      </c>
      <c r="L23" s="21">
        <f>SUM(K22:K23)</f>
        <v>0</v>
      </c>
      <c r="M23" s="63"/>
      <c r="N23" s="70"/>
      <c r="O23" s="71"/>
    </row>
    <row r="24" spans="1:15" ht="14.4" thickTop="1" x14ac:dyDescent="0.25">
      <c r="A24" s="14"/>
      <c r="B24" s="15"/>
      <c r="C24" s="16"/>
      <c r="D24" s="16"/>
      <c r="E24" s="36" t="s">
        <v>21</v>
      </c>
      <c r="F24" s="37"/>
      <c r="G24" s="37"/>
      <c r="H24" s="37"/>
      <c r="I24" s="37"/>
      <c r="J24" s="37"/>
      <c r="K24" s="17">
        <f t="shared" si="0"/>
        <v>0</v>
      </c>
      <c r="L24" s="17">
        <f>IF(D25="70+",0,K24)</f>
        <v>0</v>
      </c>
      <c r="M24" s="61">
        <f>COUNTIF(F24:J24,"&gt;0")</f>
        <v>0</v>
      </c>
      <c r="N24" s="66"/>
      <c r="O24" s="67"/>
    </row>
    <row r="25" spans="1:15" ht="13.8" x14ac:dyDescent="0.25">
      <c r="A25" s="29"/>
      <c r="B25" s="30"/>
      <c r="C25" s="31"/>
      <c r="D25" s="31"/>
      <c r="E25" s="36"/>
      <c r="F25" s="17">
        <f>IF(OR($E24="M",$E24="W"),IF($D25="u60",F24*0.035*IF(OR(AND(F24&lt;100, $E24="W"), AND(F24&lt;400,$E24="M")),0,1),IF($D25="60-69",F24*0.025*IF(OR(AND(F24&lt;100, $E24="W"), AND(F24&lt;400,$E24="M")),0,1),IF($D25="70+",F24*0*IF(OR(AND(F24&lt;100, $E24="W"), AND(F24&lt;400,$E24="M")),0,1),F24*0.035*IF(OR(AND(F24&lt;100, $E24="W"), AND(F24&lt;400,$E24="M")),0,1)))),0)</f>
        <v>0</v>
      </c>
      <c r="G25" s="17">
        <f>IF(OR($E24="M",$E24="W"),IF($D25="u60",G24*0.035*IF(OR(AND(G24&lt;100, $E24="W"), AND(G24&lt;400,$E24="M")),0,1),IF($D25="60-69",G24*0.025*IF(OR(AND(G24&lt;100, $E24="W"), AND(G24&lt;400,$E24="M")),0,1),IF($D25="70+",G24*0*IF(OR(AND(G24&lt;100, $E24="W"), AND(G24&lt;400,$E24="M")),0,1),G24*0.035*IF(OR(AND(G24&lt;100, $E24="W"), AND(G24&lt;400,$E24="M")),0,1)))),0)</f>
        <v>0</v>
      </c>
      <c r="H25" s="17">
        <f>IF(OR($E24="M",$E24="W"),IF($D25="u60",H24*0.035*IF(OR(AND(H24&lt;100, $E24="W"), AND(H24&lt;400,$E24="M")),0,1),IF($D25="60-69",H24*0.025*IF(OR(AND(H24&lt;100, $E24="W"), AND(H24&lt;400,$E24="M")),0,1),IF($D25="70+",H24*0*IF(OR(AND(H24&lt;100, $E24="W"), AND(H24&lt;400,$E24="M")),0,1),H24*0.035*IF(OR(AND(H24&lt;100, $E24="W"), AND(H24&lt;400,$E24="M")),0,1)))),0)</f>
        <v>0</v>
      </c>
      <c r="I25" s="17">
        <f>IF(OR($E24="M",$E24="W"),IF($D25="u60",I24*0.035*IF(OR(AND(I24&lt;100, $E24="W"), AND(I24&lt;400,$E24="M")),0,1),IF($D25="60-69",I24*0.025*IF(OR(AND(I24&lt;100, $E24="W"), AND(I24&lt;400,$E24="M")),0,1),IF($D25="70+",I24*0*IF(OR(AND(I24&lt;100, $E24="W"), AND(I24&lt;400,$E24="M")),0,1),I24*0.035*IF(OR(AND(I24&lt;100, $E24="W"), AND(I24&lt;400,$E24="M")),0,1)))),0)</f>
        <v>0</v>
      </c>
      <c r="J25" s="17">
        <f>IF(OR($E24="M",$E24="W"),IF($D25="u60",J24*0.035*IF(OR(AND(J24&lt;100, $E24="W"), AND(J24&lt;400,$E24="M")),0,1),IF($D25="60-69",J24*0.025*IF(OR(AND(J24&lt;100, $E24="W"), AND(J24&lt;400,$E24="M")),0,1),IF($D25="70+",J24*0*IF(OR(AND(J24&lt;100, $E24="W"), AND(J24&lt;400,$E24="M")),0,1),J24*0.035*IF(OR(AND(J24&lt;100, $E24="W"), AND(J24&lt;400,$E24="M")),0,1)))),0)</f>
        <v>0</v>
      </c>
      <c r="K25" s="17">
        <f t="shared" si="0"/>
        <v>0</v>
      </c>
      <c r="L25" s="17"/>
      <c r="M25" s="62"/>
      <c r="N25" s="68"/>
      <c r="O25" s="69"/>
    </row>
    <row r="26" spans="1:15" ht="14.4" thickBot="1" x14ac:dyDescent="0.3">
      <c r="A26" s="18"/>
      <c r="B26" s="19"/>
      <c r="C26" s="20"/>
      <c r="D26" s="20"/>
      <c r="E26" s="36"/>
      <c r="F26" s="21">
        <f>IF(OR($E24="M",$E24="W"),IF($D25="u60",F24*IF(OR(AND(F24&lt;100, $E24="W"), AND(F24&lt;400,$E24="M")),0.07,0.035),IF($D25="60-69",F24*0.025*IF(OR(AND(F24&lt;100, $E24="W"), AND(F24&lt;400,$E24="M")),1,0),IF($D25="70+",F24*0,F24*IF(OR(AND(F24&lt;100, $E24="W"), AND(F24&lt;400,$E24="M")),0.07,0.035)))),0)</f>
        <v>0</v>
      </c>
      <c r="G26" s="21">
        <f>IF(OR($E24="M",$E24="W"),IF($D25="u60",G24*IF(OR(AND(G24&lt;100, $E24="W"), AND(G24&lt;400,$E24="M")),0.07,0.035),IF($D25="60-69",G24*0.025*IF(OR(AND(G24&lt;100, $E24="W"), AND(G24&lt;400,$E24="M")),1,0),IF($D25="70+",G24*0,G24*IF(OR(AND(G24&lt;100, $E24="W"), AND(G24&lt;400,$E24="M")),0.07,0.035)))),0)</f>
        <v>0</v>
      </c>
      <c r="H26" s="21">
        <f>IF(OR($E24="M",$E24="W"),IF($D25="u60",H24*IF(OR(AND(H24&lt;100, $E24="W"), AND(H24&lt;400,$E24="M")),0.07,0.035),IF($D25="60-69",H24*0.025*IF(OR(AND(H24&lt;100, $E24="W"), AND(H24&lt;400,$E24="M")),1,0),IF($D25="70+",H24*0,H24*IF(OR(AND(H24&lt;100, $E24="W"), AND(H24&lt;400,$E24="M")),0.07,0.035)))),0)</f>
        <v>0</v>
      </c>
      <c r="I26" s="21">
        <f>IF(OR($E24="M",$E24="W"),IF($D25="u60",I24*IF(OR(AND(I24&lt;100, $E24="W"), AND(I24&lt;400,$E24="M")),0.07,0.035),IF($D25="60-69",I24*0.025*IF(OR(AND(I24&lt;100, $E24="W"), AND(I24&lt;400,$E24="M")),1,0),IF($D25="70+",I24*0,I24*IF(OR(AND(I24&lt;100, $E24="W"), AND(I24&lt;400,$E24="M")),0.07,0.035)))),0)</f>
        <v>0</v>
      </c>
      <c r="J26" s="21">
        <f>IF(OR($E24="M",$E24="W"),IF($D25="u60",J24*IF(OR(AND(J24&lt;100, $E24="W"), AND(J24&lt;400,$E24="M")),0.07,0.035),IF($D25="60-69",J24*0.025*IF(OR(AND(J24&lt;100, $E24="W"), AND(J24&lt;400,$E24="M")),1,0),IF($D25="70+",J24*0,J24*IF(OR(AND(J24&lt;100, $E24="W"), AND(J24&lt;400,$E24="M")),0.07,0.035)))),0)</f>
        <v>0</v>
      </c>
      <c r="K26" s="21">
        <f t="shared" si="0"/>
        <v>0</v>
      </c>
      <c r="L26" s="21">
        <f>SUM(K25:K26)</f>
        <v>0</v>
      </c>
      <c r="M26" s="63"/>
      <c r="N26" s="70"/>
      <c r="O26" s="71"/>
    </row>
    <row r="27" spans="1:15" ht="14.4" thickTop="1" x14ac:dyDescent="0.25">
      <c r="A27" s="14"/>
      <c r="B27" s="15"/>
      <c r="C27" s="16"/>
      <c r="D27" s="16"/>
      <c r="E27" s="36" t="s">
        <v>21</v>
      </c>
      <c r="F27" s="37"/>
      <c r="G27" s="37"/>
      <c r="H27" s="37"/>
      <c r="I27" s="37"/>
      <c r="J27" s="37"/>
      <c r="K27" s="17">
        <f t="shared" si="0"/>
        <v>0</v>
      </c>
      <c r="L27" s="17">
        <f>IF(D28="70+",0,K27)</f>
        <v>0</v>
      </c>
      <c r="M27" s="61">
        <f>COUNTIF(F27:J27,"&gt;0")</f>
        <v>0</v>
      </c>
      <c r="N27" s="66"/>
      <c r="O27" s="67"/>
    </row>
    <row r="28" spans="1:15" ht="13.8" x14ac:dyDescent="0.25">
      <c r="A28" s="29"/>
      <c r="B28" s="30"/>
      <c r="C28" s="31"/>
      <c r="D28" s="31"/>
      <c r="E28" s="36"/>
      <c r="F28" s="17">
        <f>IF(OR($E27="M",$E27="W"),IF($D28="u60",F27*0.035*IF(OR(AND(F27&lt;100, $E27="W"), AND(F27&lt;400,$E27="M")),0,1),IF($D28="60-69",F27*0.025*IF(OR(AND(F27&lt;100, $E27="W"), AND(F27&lt;400,$E27="M")),0,1),IF($D28="70+",F27*0*IF(OR(AND(F27&lt;100, $E27="W"), AND(F27&lt;400,$E27="M")),0,1),F27*0.035*IF(OR(AND(F27&lt;100, $E27="W"), AND(F27&lt;400,$E27="M")),0,1)))),0)</f>
        <v>0</v>
      </c>
      <c r="G28" s="17">
        <f>IF(OR($E27="M",$E27="W"),IF($D28="u60",G27*0.035*IF(OR(AND(G27&lt;100, $E27="W"), AND(G27&lt;400,$E27="M")),0,1),IF($D28="60-69",G27*0.025*IF(OR(AND(G27&lt;100, $E27="W"), AND(G27&lt;400,$E27="M")),0,1),IF($D28="70+",G27*0*IF(OR(AND(G27&lt;100, $E27="W"), AND(G27&lt;400,$E27="M")),0,1),G27*0.035*IF(OR(AND(G27&lt;100, $E27="W"), AND(G27&lt;400,$E27="M")),0,1)))),0)</f>
        <v>0</v>
      </c>
      <c r="H28" s="17">
        <f>IF(OR($E27="M",$E27="W"),IF($D28="u60",H27*0.035*IF(OR(AND(H27&lt;100, $E27="W"), AND(H27&lt;400,$E27="M")),0,1),IF($D28="60-69",H27*0.025*IF(OR(AND(H27&lt;100, $E27="W"), AND(H27&lt;400,$E27="M")),0,1),IF($D28="70+",H27*0*IF(OR(AND(H27&lt;100, $E27="W"), AND(H27&lt;400,$E27="M")),0,1),H27*0.035*IF(OR(AND(H27&lt;100, $E27="W"), AND(H27&lt;400,$E27="M")),0,1)))),0)</f>
        <v>0</v>
      </c>
      <c r="I28" s="17">
        <f>IF(OR($E27="M",$E27="W"),IF($D28="u60",I27*0.035*IF(OR(AND(I27&lt;100, $E27="W"), AND(I27&lt;400,$E27="M")),0,1),IF($D28="60-69",I27*0.025*IF(OR(AND(I27&lt;100, $E27="W"), AND(I27&lt;400,$E27="M")),0,1),IF($D28="70+",I27*0*IF(OR(AND(I27&lt;100, $E27="W"), AND(I27&lt;400,$E27="M")),0,1),I27*0.035*IF(OR(AND(I27&lt;100, $E27="W"), AND(I27&lt;400,$E27="M")),0,1)))),0)</f>
        <v>0</v>
      </c>
      <c r="J28" s="17">
        <f>IF(OR($E27="M",$E27="W"),IF($D28="u60",J27*0.035*IF(OR(AND(J27&lt;100, $E27="W"), AND(J27&lt;400,$E27="M")),0,1),IF($D28="60-69",J27*0.025*IF(OR(AND(J27&lt;100, $E27="W"), AND(J27&lt;400,$E27="M")),0,1),IF($D28="70+",J27*0*IF(OR(AND(J27&lt;100, $E27="W"), AND(J27&lt;400,$E27="M")),0,1),J27*0.035*IF(OR(AND(J27&lt;100, $E27="W"), AND(J27&lt;400,$E27="M")),0,1)))),0)</f>
        <v>0</v>
      </c>
      <c r="K28" s="17">
        <f t="shared" si="0"/>
        <v>0</v>
      </c>
      <c r="L28" s="17"/>
      <c r="M28" s="62"/>
      <c r="N28" s="68"/>
      <c r="O28" s="69"/>
    </row>
    <row r="29" spans="1:15" ht="14.4" thickBot="1" x14ac:dyDescent="0.3">
      <c r="A29" s="18"/>
      <c r="B29" s="19"/>
      <c r="C29" s="20"/>
      <c r="D29" s="20"/>
      <c r="E29" s="36"/>
      <c r="F29" s="21">
        <f>IF(OR($E27="M",$E27="W"),IF($D28="u60",F27*IF(OR(AND(F27&lt;100, $E27="W"), AND(F27&lt;400,$E27="M")),0.07,0.035),IF($D28="60-69",F27*0.025*IF(OR(AND(F27&lt;100, $E27="W"), AND(F27&lt;400,$E27="M")),1,0),IF($D28="70+",F27*0,F27*IF(OR(AND(F27&lt;100, $E27="W"), AND(F27&lt;400,$E27="M")),0.07,0.035)))),0)</f>
        <v>0</v>
      </c>
      <c r="G29" s="21">
        <f>IF(OR($E27="M",$E27="W"),IF($D28="u60",G27*IF(OR(AND(G27&lt;100, $E27="W"), AND(G27&lt;400,$E27="M")),0.07,0.035),IF($D28="60-69",G27*0.025*IF(OR(AND(G27&lt;100, $E27="W"), AND(G27&lt;400,$E27="M")),1,0),IF($D28="70+",G27*0,G27*IF(OR(AND(G27&lt;100, $E27="W"), AND(G27&lt;400,$E27="M")),0.07,0.035)))),0)</f>
        <v>0</v>
      </c>
      <c r="H29" s="21">
        <f>IF(OR($E27="M",$E27="W"),IF($D28="u60",H27*IF(OR(AND(H27&lt;100, $E27="W"), AND(H27&lt;400,$E27="M")),0.07,0.035),IF($D28="60-69",H27*0.025*IF(OR(AND(H27&lt;100, $E27="W"), AND(H27&lt;400,$E27="M")),1,0),IF($D28="70+",H27*0,H27*IF(OR(AND(H27&lt;100, $E27="W"), AND(H27&lt;400,$E27="M")),0.07,0.035)))),0)</f>
        <v>0</v>
      </c>
      <c r="I29" s="21">
        <f>IF(OR($E27="M",$E27="W"),IF($D28="u60",I27*IF(OR(AND(I27&lt;100, $E27="W"), AND(I27&lt;400,$E27="M")),0.07,0.035),IF($D28="60-69",I27*0.025*IF(OR(AND(I27&lt;100, $E27="W"), AND(I27&lt;400,$E27="M")),1,0),IF($D28="70+",I27*0,I27*IF(OR(AND(I27&lt;100, $E27="W"), AND(I27&lt;400,$E27="M")),0.07,0.035)))),0)</f>
        <v>0</v>
      </c>
      <c r="J29" s="21">
        <f>IF(OR($E27="M",$E27="W"),IF($D28="u60",J27*IF(OR(AND(J27&lt;100, $E27="W"), AND(J27&lt;400,$E27="M")),0.07,0.035),IF($D28="60-69",J27*0.025*IF(OR(AND(J27&lt;100, $E27="W"), AND(J27&lt;400,$E27="M")),1,0),IF($D28="70+",J27*0,J27*IF(OR(AND(J27&lt;100, $E27="W"), AND(J27&lt;400,$E27="M")),0.07,0.035)))),0)</f>
        <v>0</v>
      </c>
      <c r="K29" s="21">
        <f t="shared" si="0"/>
        <v>0</v>
      </c>
      <c r="L29" s="21">
        <f>SUM(K28:K29)</f>
        <v>0</v>
      </c>
      <c r="M29" s="63"/>
      <c r="N29" s="70"/>
      <c r="O29" s="71"/>
    </row>
    <row r="30" spans="1:15" ht="14.4" thickTop="1" x14ac:dyDescent="0.25">
      <c r="A30" s="14"/>
      <c r="B30" s="15"/>
      <c r="C30" s="16"/>
      <c r="D30" s="16"/>
      <c r="E30" s="36" t="s">
        <v>21</v>
      </c>
      <c r="F30" s="37"/>
      <c r="G30" s="37"/>
      <c r="H30" s="37"/>
      <c r="I30" s="37"/>
      <c r="J30" s="37"/>
      <c r="K30" s="17">
        <f t="shared" si="0"/>
        <v>0</v>
      </c>
      <c r="L30" s="17">
        <f>IF(D31="70+",0,K30)</f>
        <v>0</v>
      </c>
      <c r="M30" s="61">
        <f>COUNTIF(F30:J30,"&gt;0")</f>
        <v>0</v>
      </c>
      <c r="N30" s="66"/>
      <c r="O30" s="67"/>
    </row>
    <row r="31" spans="1:15" ht="13.8" x14ac:dyDescent="0.25">
      <c r="A31" s="29"/>
      <c r="B31" s="30"/>
      <c r="C31" s="31"/>
      <c r="D31" s="31"/>
      <c r="E31" s="36"/>
      <c r="F31" s="17">
        <f>IF(OR($E30="M",$E30="W"),IF($D31="u60",F30*0.035*IF(OR(AND(F30&lt;100, $E30="W"), AND(F30&lt;400,$E30="M")),0,1),IF($D31="60-69",F30*0.025*IF(OR(AND(F30&lt;100, $E30="W"), AND(F30&lt;400,$E30="M")),0,1),IF($D31="70+",F30*0*IF(OR(AND(F30&lt;100, $E30="W"), AND(F30&lt;400,$E30="M")),0,1),F30*0.035*IF(OR(AND(F30&lt;100, $E30="W"), AND(F30&lt;400,$E30="M")),0,1)))),0)</f>
        <v>0</v>
      </c>
      <c r="G31" s="17">
        <f>IF(OR($E30="M",$E30="W"),IF($D31="u60",G30*0.035*IF(OR(AND(G30&lt;100, $E30="W"), AND(G30&lt;400,$E30="M")),0,1),IF($D31="60-69",G30*0.025*IF(OR(AND(G30&lt;100, $E30="W"), AND(G30&lt;400,$E30="M")),0,1),IF($D31="70+",G30*0*IF(OR(AND(G30&lt;100, $E30="W"), AND(G30&lt;400,$E30="M")),0,1),G30*0.035*IF(OR(AND(G30&lt;100, $E30="W"), AND(G30&lt;400,$E30="M")),0,1)))),0)</f>
        <v>0</v>
      </c>
      <c r="H31" s="17">
        <f>IF(OR($E30="M",$E30="W"),IF($D31="u60",H30*0.035*IF(OR(AND(H30&lt;100, $E30="W"), AND(H30&lt;400,$E30="M")),0,1),IF($D31="60-69",H30*0.025*IF(OR(AND(H30&lt;100, $E30="W"), AND(H30&lt;400,$E30="M")),0,1),IF($D31="70+",H30*0*IF(OR(AND(H30&lt;100, $E30="W"), AND(H30&lt;400,$E30="M")),0,1),H30*0.035*IF(OR(AND(H30&lt;100, $E30="W"), AND(H30&lt;400,$E30="M")),0,1)))),0)</f>
        <v>0</v>
      </c>
      <c r="I31" s="17">
        <f>IF(OR($E30="M",$E30="W"),IF($D31="u60",I30*0.035*IF(OR(AND(I30&lt;100, $E30="W"), AND(I30&lt;400,$E30="M")),0,1),IF($D31="60-69",I30*0.025*IF(OR(AND(I30&lt;100, $E30="W"), AND(I30&lt;400,$E30="M")),0,1),IF($D31="70+",I30*0*IF(OR(AND(I30&lt;100, $E30="W"), AND(I30&lt;400,$E30="M")),0,1),I30*0.035*IF(OR(AND(I30&lt;100, $E30="W"), AND(I30&lt;400,$E30="M")),0,1)))),0)</f>
        <v>0</v>
      </c>
      <c r="J31" s="17">
        <f>IF(OR($E30="M",$E30="W"),IF($D31="u60",J30*0.035*IF(OR(AND(J30&lt;100, $E30="W"), AND(J30&lt;400,$E30="M")),0,1),IF($D31="60-69",J30*0.025*IF(OR(AND(J30&lt;100, $E30="W"), AND(J30&lt;400,$E30="M")),0,1),IF($D31="70+",J30*0*IF(OR(AND(J30&lt;100, $E30="W"), AND(J30&lt;400,$E30="M")),0,1),J30*0.035*IF(OR(AND(J30&lt;100, $E30="W"), AND(J30&lt;400,$E30="M")),0,1)))),0)</f>
        <v>0</v>
      </c>
      <c r="K31" s="17">
        <f t="shared" si="0"/>
        <v>0</v>
      </c>
      <c r="L31" s="17"/>
      <c r="M31" s="62"/>
      <c r="N31" s="68"/>
      <c r="O31" s="69"/>
    </row>
    <row r="32" spans="1:15" ht="14.4" thickBot="1" x14ac:dyDescent="0.3">
      <c r="A32" s="18"/>
      <c r="B32" s="19"/>
      <c r="C32" s="20"/>
      <c r="D32" s="20"/>
      <c r="E32" s="36"/>
      <c r="F32" s="21">
        <f>IF(OR($E30="M",$E30="W"),IF($D31="u60",F30*IF(OR(AND(F30&lt;100, $E30="W"), AND(F30&lt;400,$E30="M")),0.07,0.035),IF($D31="60-69",F30*0.025*IF(OR(AND(F30&lt;100, $E30="W"), AND(F30&lt;400,$E30="M")),1,0),IF($D31="70+",F30*0,F30*IF(OR(AND(F30&lt;100, $E30="W"), AND(F30&lt;400,$E30="M")),0.07,0.035)))),0)</f>
        <v>0</v>
      </c>
      <c r="G32" s="21">
        <f>IF(OR($E30="M",$E30="W"),IF($D31="u60",G30*IF(OR(AND(G30&lt;100, $E30="W"), AND(G30&lt;400,$E30="M")),0.07,0.035),IF($D31="60-69",G30*0.025*IF(OR(AND(G30&lt;100, $E30="W"), AND(G30&lt;400,$E30="M")),1,0),IF($D31="70+",G30*0,G30*IF(OR(AND(G30&lt;100, $E30="W"), AND(G30&lt;400,$E30="M")),0.07,0.035)))),0)</f>
        <v>0</v>
      </c>
      <c r="H32" s="21">
        <f>IF(OR($E30="M",$E30="W"),IF($D31="u60",H30*IF(OR(AND(H30&lt;100, $E30="W"), AND(H30&lt;400,$E30="M")),0.07,0.035),IF($D31="60-69",H30*0.025*IF(OR(AND(H30&lt;100, $E30="W"), AND(H30&lt;400,$E30="M")),1,0),IF($D31="70+",H30*0,H30*IF(OR(AND(H30&lt;100, $E30="W"), AND(H30&lt;400,$E30="M")),0.07,0.035)))),0)</f>
        <v>0</v>
      </c>
      <c r="I32" s="21">
        <f>IF(OR($E30="M",$E30="W"),IF($D31="u60",I30*IF(OR(AND(I30&lt;100, $E30="W"), AND(I30&lt;400,$E30="M")),0.07,0.035),IF($D31="60-69",I30*0.025*IF(OR(AND(I30&lt;100, $E30="W"), AND(I30&lt;400,$E30="M")),1,0),IF($D31="70+",I30*0,I30*IF(OR(AND(I30&lt;100, $E30="W"), AND(I30&lt;400,$E30="M")),0.07,0.035)))),0)</f>
        <v>0</v>
      </c>
      <c r="J32" s="21">
        <f>IF(OR($E30="M",$E30="W"),IF($D31="u60",J30*IF(OR(AND(J30&lt;100, $E30="W"), AND(J30&lt;400,$E30="M")),0.07,0.035),IF($D31="60-69",J30*0.025*IF(OR(AND(J30&lt;100, $E30="W"), AND(J30&lt;400,$E30="M")),1,0),IF($D31="70+",J30*0,J30*IF(OR(AND(J30&lt;100, $E30="W"), AND(J30&lt;400,$E30="M")),0.07,0.035)))),0)</f>
        <v>0</v>
      </c>
      <c r="K32" s="21">
        <f t="shared" si="0"/>
        <v>0</v>
      </c>
      <c r="L32" s="21">
        <f>SUM(K31:K32)</f>
        <v>0</v>
      </c>
      <c r="M32" s="63"/>
      <c r="N32" s="70"/>
      <c r="O32" s="71"/>
    </row>
    <row r="33" spans="1:15" ht="14.4" thickTop="1" x14ac:dyDescent="0.25">
      <c r="A33" s="22"/>
      <c r="B33" s="22"/>
      <c r="C33" s="22"/>
      <c r="D33" s="22"/>
      <c r="E33" s="22"/>
      <c r="F33" s="22"/>
      <c r="G33" s="77" t="s">
        <v>13</v>
      </c>
      <c r="H33" s="77"/>
      <c r="I33" s="28" t="s">
        <v>18</v>
      </c>
      <c r="J33" s="58">
        <f>Page37!J33 + COUNTA(B10,B13,B16,B19,B22,B26,B25,B26,B28,B31)</f>
        <v>0</v>
      </c>
      <c r="K33" s="27">
        <f>Page37!K33 + K9+K12+K15+K18+K21+K24+K27+K30</f>
        <v>0</v>
      </c>
      <c r="L33" s="24">
        <f>SUM(L9,L12,L15,L18,L21,L24,L27,L30)</f>
        <v>0</v>
      </c>
      <c r="M33" s="22" t="s">
        <v>12</v>
      </c>
      <c r="N33" s="25"/>
    </row>
    <row r="34" spans="1:15" ht="13.8" x14ac:dyDescent="0.25">
      <c r="A34" s="22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3">
        <f>Page37!L34 +L11+L14+L17+L20+L23+L26+L29+L32</f>
        <v>0</v>
      </c>
      <c r="M34" s="22" t="s">
        <v>50</v>
      </c>
      <c r="N34" s="26"/>
    </row>
    <row r="35" spans="1:15" ht="13.8" x14ac:dyDescent="0.25">
      <c r="A35" s="22"/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</row>
    <row r="36" spans="1:15" ht="13.8" x14ac:dyDescent="0.25">
      <c r="A36" s="72" t="s">
        <v>65</v>
      </c>
      <c r="B36" s="72"/>
      <c r="C36" s="73"/>
      <c r="D36" s="73"/>
      <c r="E36" s="73"/>
      <c r="F36" s="73"/>
      <c r="G36" s="73"/>
      <c r="H36" s="54" t="s">
        <v>66</v>
      </c>
      <c r="I36" s="73"/>
      <c r="J36" s="73"/>
      <c r="K36" s="73"/>
      <c r="L36" s="73"/>
      <c r="M36" s="22"/>
      <c r="N36" s="22"/>
      <c r="O36" s="22"/>
    </row>
    <row r="37" spans="1:15" ht="13.8" x14ac:dyDescent="0.25">
      <c r="A37" s="22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</row>
  </sheetData>
  <sheetProtection algorithmName="SHA-512" hashValue="229LsR8F6/H4kANDEK8supxjmXwT1ec9FVnDcSRIn8j+1Zl765vNgrZgsH5jThR55xZZR4KsNWVOL28Eer6J6A==" saltValue="4a5HAiX/F4BlhxOdoxPEZw==" spinCount="100000" sheet="1" objects="1" scenarios="1" selectLockedCells="1"/>
  <mergeCells count="35">
    <mergeCell ref="G1:I1"/>
    <mergeCell ref="AY1:AZ1"/>
    <mergeCell ref="G2:I2"/>
    <mergeCell ref="I4:K4"/>
    <mergeCell ref="C5:F5"/>
    <mergeCell ref="G5:H5"/>
    <mergeCell ref="N19:O19"/>
    <mergeCell ref="A6:O6"/>
    <mergeCell ref="N9:O9"/>
    <mergeCell ref="N10:O10"/>
    <mergeCell ref="N11:O11"/>
    <mergeCell ref="N12:O12"/>
    <mergeCell ref="N13:O13"/>
    <mergeCell ref="N14:O14"/>
    <mergeCell ref="N15:O15"/>
    <mergeCell ref="N16:O16"/>
    <mergeCell ref="N17:O17"/>
    <mergeCell ref="N18:O18"/>
    <mergeCell ref="N31:O31"/>
    <mergeCell ref="N20:O20"/>
    <mergeCell ref="N21:O21"/>
    <mergeCell ref="N22:O22"/>
    <mergeCell ref="N23:O23"/>
    <mergeCell ref="N24:O24"/>
    <mergeCell ref="N25:O25"/>
    <mergeCell ref="N26:O26"/>
    <mergeCell ref="N27:O27"/>
    <mergeCell ref="N28:O28"/>
    <mergeCell ref="N29:O29"/>
    <mergeCell ref="N30:O30"/>
    <mergeCell ref="N32:O32"/>
    <mergeCell ref="G33:H33"/>
    <mergeCell ref="A36:B36"/>
    <mergeCell ref="C36:G36"/>
    <mergeCell ref="I36:L36"/>
  </mergeCells>
  <dataValidations count="5">
    <dataValidation allowBlank="1" showInputMessage="1" showErrorMessage="1" errorTitle="Age Group" error="Please enter U60 if Employee is less than 60 years old. Or Enter B67 if he/she is between 60 and 70 years old. Or Enter 70+ if he/she is 70 years or over" promptTitle="Age Group" sqref="E10:E11 E13:E14 E16:E17 E19:E20 E22:E23 E25:E26 E28:E29 E31:E32" xr:uid="{E83F7434-11A6-4B3E-B574-180D7FB96F7A}"/>
    <dataValidation type="list" allowBlank="1" showInputMessage="1" showErrorMessage="1" errorTitle="Age Group" error="Please enter U60 if Employee is less than 60 years old. Or Enter B67 if he/she is between 60 and 70 years old. Or Enter 70+ if he/she is 70 years or over" promptTitle="Age Group" sqref="D10 D28 D25 D22 D19 D16 D13 D31" xr:uid="{0934635B-22C4-4D3E-9365-DC0AB4E86242}">
      <formula1>$AY$2:$AY$4</formula1>
    </dataValidation>
    <dataValidation type="list" allowBlank="1" showInputMessage="1" showErrorMessage="1" sqref="E9 E12 E15 E18 E21 E24 E27 E30" xr:uid="{C49E0403-9D5B-48E7-A556-6BC2D81A991A}">
      <formula1>$P$3:$P$4</formula1>
    </dataValidation>
    <dataValidation type="list" allowBlank="1" showInputMessage="1" showErrorMessage="1" errorTitle="Sex" error="Please enter M for male of F for female" promptTitle="Sex" sqref="C19 C28 C22 C25" xr:uid="{01EF4AD6-F7B3-4484-A652-5FB17DBFDBF4}">
      <formula1>$P$1:$P$2</formula1>
    </dataValidation>
    <dataValidation type="list" allowBlank="1" showInputMessage="1" showErrorMessage="1" errorTitle="Sex" error="Please enter M for male or F for female" promptTitle="Sex" sqref="C13 C31 C10 C16" xr:uid="{E8CB83F8-D3AE-49E3-9C54-0D58AF2A7F3D}">
      <formula1>$P$1:$P$2</formula1>
    </dataValidation>
  </dataValidations>
  <pageMargins left="0.5" right="0.5" top="0.25" bottom="0.25" header="0.5" footer="0.5"/>
  <pageSetup paperSize="5" scale="92" orientation="landscape" r:id="rId1"/>
  <headerFooter alignWithMargins="0">
    <oddFooter>&amp;L
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3665" r:id="rId4" name="Drop Down 1">
              <controlPr defaultSize="0" autoLine="0" autoPict="0">
                <anchor moveWithCells="1">
                  <from>
                    <xdr:col>8</xdr:col>
                    <xdr:colOff>937260</xdr:colOff>
                    <xdr:row>4</xdr:row>
                    <xdr:rowOff>7620</xdr:rowOff>
                  </from>
                  <to>
                    <xdr:col>10</xdr:col>
                    <xdr:colOff>220980</xdr:colOff>
                    <xdr:row>5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BA37"/>
  <sheetViews>
    <sheetView zoomScale="86" zoomScaleNormal="86" workbookViewId="0">
      <selection activeCell="E9" sqref="E9"/>
    </sheetView>
  </sheetViews>
  <sheetFormatPr defaultRowHeight="13.2" x14ac:dyDescent="0.25"/>
  <cols>
    <col min="1" max="1" width="14.5546875" customWidth="1"/>
    <col min="2" max="2" width="25.6640625" customWidth="1"/>
    <col min="3" max="3" width="4.33203125" customWidth="1"/>
    <col min="4" max="4" width="8.6640625" customWidth="1"/>
    <col min="5" max="5" width="3.6640625" customWidth="1"/>
    <col min="6" max="10" width="14.109375" customWidth="1"/>
    <col min="11" max="11" width="16.109375" bestFit="1" customWidth="1"/>
    <col min="12" max="12" width="19.5546875" customWidth="1"/>
    <col min="13" max="14" width="3.6640625" customWidth="1"/>
    <col min="15" max="15" width="16.88671875" customWidth="1"/>
    <col min="16" max="16" width="6.6640625" hidden="1" customWidth="1"/>
    <col min="49" max="49" width="15.6640625" bestFit="1" customWidth="1"/>
    <col min="50" max="50" width="14.88671875" bestFit="1" customWidth="1"/>
    <col min="51" max="51" width="8.88671875" customWidth="1"/>
    <col min="52" max="52" width="17.109375" bestFit="1" customWidth="1"/>
  </cols>
  <sheetData>
    <row r="1" spans="1:53" ht="15.6" x14ac:dyDescent="0.3">
      <c r="A1" s="1"/>
      <c r="B1" s="2"/>
      <c r="F1" s="2"/>
      <c r="G1" s="75" t="s">
        <v>0</v>
      </c>
      <c r="H1" s="75"/>
      <c r="I1" s="75"/>
      <c r="L1" s="4" t="s">
        <v>15</v>
      </c>
      <c r="M1" s="4"/>
      <c r="N1" s="4"/>
      <c r="O1" s="2"/>
      <c r="P1" s="40" t="s">
        <v>21</v>
      </c>
      <c r="AW1" s="45" t="s">
        <v>40</v>
      </c>
      <c r="AX1" s="45" t="s">
        <v>41</v>
      </c>
      <c r="AY1" s="74" t="s">
        <v>43</v>
      </c>
      <c r="AZ1" s="74"/>
      <c r="BA1" s="45" t="s">
        <v>59</v>
      </c>
    </row>
    <row r="2" spans="1:53" ht="15.6" x14ac:dyDescent="0.3">
      <c r="A2" s="2"/>
      <c r="B2" s="2"/>
      <c r="F2" s="2"/>
      <c r="G2" s="74" t="s">
        <v>1</v>
      </c>
      <c r="H2" s="74"/>
      <c r="I2" s="74"/>
      <c r="L2" s="32"/>
      <c r="M2" s="5"/>
      <c r="O2" s="3" t="s">
        <v>100</v>
      </c>
      <c r="P2" s="38" t="s">
        <v>20</v>
      </c>
      <c r="AW2" s="45" t="s">
        <v>14</v>
      </c>
      <c r="AX2" s="49">
        <f>EOMONTH(G5,-1)+1</f>
        <v>45839</v>
      </c>
      <c r="AY2" s="53" t="s">
        <v>47</v>
      </c>
      <c r="AZ2" s="45" t="s">
        <v>44</v>
      </c>
      <c r="BA2">
        <f>WEEKNUM(G5,12)-WEEKNUM(DATE(YEAR(G5),MONTH(G5),1),12)+1</f>
        <v>5</v>
      </c>
    </row>
    <row r="3" spans="1:53" ht="15.6" x14ac:dyDescent="0.3">
      <c r="A3" s="2"/>
      <c r="B3" s="2"/>
      <c r="F3" s="3" t="s">
        <v>6</v>
      </c>
      <c r="G3" s="33"/>
      <c r="H3" s="33"/>
      <c r="I3" s="34"/>
      <c r="J3" s="2"/>
      <c r="L3" s="2"/>
      <c r="M3" s="2"/>
      <c r="O3" s="2"/>
      <c r="P3" s="39" t="s">
        <v>22</v>
      </c>
      <c r="AW3" s="45" t="s">
        <v>35</v>
      </c>
      <c r="AY3" s="45" t="s">
        <v>62</v>
      </c>
      <c r="AZ3" s="45" t="s">
        <v>45</v>
      </c>
    </row>
    <row r="4" spans="1:53" ht="15" x14ac:dyDescent="0.25">
      <c r="A4" s="2"/>
      <c r="B4" s="2"/>
      <c r="F4" s="3" t="s">
        <v>2</v>
      </c>
      <c r="G4" s="35"/>
      <c r="H4" s="3" t="s">
        <v>3</v>
      </c>
      <c r="I4" s="80"/>
      <c r="J4" s="80"/>
      <c r="K4" s="80"/>
      <c r="L4" s="2"/>
      <c r="M4" s="2"/>
      <c r="N4" s="2"/>
      <c r="O4" s="2"/>
      <c r="P4" s="39" t="s">
        <v>21</v>
      </c>
      <c r="AW4" s="45" t="s">
        <v>36</v>
      </c>
      <c r="AY4" s="45" t="s">
        <v>48</v>
      </c>
      <c r="AZ4" s="45" t="s">
        <v>46</v>
      </c>
    </row>
    <row r="5" spans="1:53" ht="15.6" x14ac:dyDescent="0.3">
      <c r="A5" s="2"/>
      <c r="B5" s="2"/>
      <c r="C5" s="76" t="s">
        <v>4</v>
      </c>
      <c r="D5" s="76"/>
      <c r="E5" s="76"/>
      <c r="F5" s="76"/>
      <c r="G5" s="78">
        <v>45869</v>
      </c>
      <c r="H5" s="79"/>
      <c r="I5" s="55" t="s">
        <v>14</v>
      </c>
      <c r="J5" s="51">
        <v>7</v>
      </c>
      <c r="K5" s="50"/>
      <c r="L5" s="2"/>
      <c r="M5" s="2"/>
      <c r="N5" s="2"/>
      <c r="O5" s="2"/>
      <c r="R5" s="45"/>
      <c r="AW5" s="45" t="s">
        <v>37</v>
      </c>
    </row>
    <row r="6" spans="1:53" ht="18" customHeight="1" x14ac:dyDescent="0.25">
      <c r="A6" s="74" t="s">
        <v>5</v>
      </c>
      <c r="B6" s="74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AW6" s="45" t="s">
        <v>38</v>
      </c>
    </row>
    <row r="7" spans="1:53" ht="13.8" x14ac:dyDescent="0.25">
      <c r="A7" s="6"/>
      <c r="B7" s="6"/>
      <c r="C7" s="6"/>
      <c r="D7" s="52"/>
      <c r="E7" s="41" t="s">
        <v>22</v>
      </c>
      <c r="F7" s="7" t="s">
        <v>14</v>
      </c>
      <c r="G7" s="8" t="s">
        <v>14</v>
      </c>
      <c r="H7" s="8" t="s">
        <v>14</v>
      </c>
      <c r="I7" s="8" t="s">
        <v>14</v>
      </c>
      <c r="J7" s="9" t="s">
        <v>14</v>
      </c>
      <c r="K7" s="6" t="s">
        <v>16</v>
      </c>
      <c r="L7" s="10" t="s">
        <v>49</v>
      </c>
      <c r="M7" s="43" t="s">
        <v>19</v>
      </c>
      <c r="N7" s="60"/>
      <c r="O7" s="52"/>
      <c r="AW7" s="45" t="s">
        <v>39</v>
      </c>
    </row>
    <row r="8" spans="1:53" ht="14.4" thickBot="1" x14ac:dyDescent="0.3">
      <c r="A8" s="11" t="s">
        <v>7</v>
      </c>
      <c r="B8" s="12" t="s">
        <v>10</v>
      </c>
      <c r="C8" s="12" t="s">
        <v>8</v>
      </c>
      <c r="D8" s="12" t="s">
        <v>42</v>
      </c>
      <c r="E8" s="42" t="s">
        <v>21</v>
      </c>
      <c r="F8" s="46">
        <f>IF(WEEKDAY(AX2)&gt;J5-1,AX2+7-(WEEKDAY(AX2)-(J5-1)),IF(WEEKDAY(AX2)&lt;J5-1,AX2 + (J5-1) - WEEKDAY(AX2),AX2))</f>
        <v>45842</v>
      </c>
      <c r="G8" s="47">
        <f>F8+7</f>
        <v>45849</v>
      </c>
      <c r="H8" s="47">
        <f>G8+7</f>
        <v>45856</v>
      </c>
      <c r="I8" s="47">
        <f>H8+7</f>
        <v>45863</v>
      </c>
      <c r="J8" s="48" t="str">
        <f>IF(MONTH(I8+7)=MONTH(G5),I8+7,"")</f>
        <v/>
      </c>
      <c r="K8" s="12" t="s">
        <v>11</v>
      </c>
      <c r="L8" s="13" t="s">
        <v>17</v>
      </c>
      <c r="M8" s="44" t="s">
        <v>79</v>
      </c>
      <c r="N8" s="64" t="s">
        <v>9</v>
      </c>
      <c r="O8" s="59"/>
      <c r="AW8" s="45" t="s">
        <v>33</v>
      </c>
    </row>
    <row r="9" spans="1:53" ht="14.4" thickTop="1" x14ac:dyDescent="0.25">
      <c r="A9" s="14"/>
      <c r="B9" s="15"/>
      <c r="C9" s="16"/>
      <c r="D9" s="16"/>
      <c r="E9" s="36" t="s">
        <v>21</v>
      </c>
      <c r="F9" s="37"/>
      <c r="G9" s="37"/>
      <c r="H9" s="37"/>
      <c r="I9" s="37"/>
      <c r="J9" s="37"/>
      <c r="K9" s="17">
        <f t="shared" ref="K9:K32" si="0">SUM(F9:J9)</f>
        <v>0</v>
      </c>
      <c r="L9" s="17">
        <f>IF(D10="70+",0,K9)</f>
        <v>0</v>
      </c>
      <c r="M9" s="61">
        <f>COUNTIF(F9:J9,"&gt;0")</f>
        <v>0</v>
      </c>
      <c r="N9" s="66"/>
      <c r="O9" s="67"/>
      <c r="AW9" s="45" t="s">
        <v>34</v>
      </c>
    </row>
    <row r="10" spans="1:53" ht="13.8" x14ac:dyDescent="0.25">
      <c r="A10" s="29"/>
      <c r="B10" s="30"/>
      <c r="C10" s="31"/>
      <c r="D10" s="31"/>
      <c r="E10" s="36"/>
      <c r="F10" s="17">
        <f>IF(OR($E9="M",$E9="W"),IF($D10="u60",F9*0.035*IF(OR(AND(F9&lt;100, $E9="W"), AND(F9&lt;400,$E9="M")),0,1),IF($D10="60-69",F9*0.025*IF(OR(AND(F9&lt;100, $E9="W"), AND(F9&lt;400,$E9="M")),0,1),IF($D10="70+",F9*0*IF(OR(AND(F9&lt;100, $E9="W"), AND(F9&lt;400,$E9="M")),0,1),F9*0.035*IF(OR(AND(F9&lt;100, $E9="W"), AND(F9&lt;400,$E9="M")),0,1)))),0)</f>
        <v>0</v>
      </c>
      <c r="G10" s="17">
        <f>IF(OR($E9="M",$E9="W"),IF($D10="u60",G9*0.035*IF(OR(AND(G9&lt;100, $E9="W"), AND(G9&lt;400,$E9="M")),0,1),IF($D10="60-69",G9*0.025*IF(OR(AND(G9&lt;100, $E9="W"), AND(G9&lt;400,$E9="M")),0,1),IF($D10="70+",G9*0*IF(OR(AND(G9&lt;100, $E9="W"), AND(G9&lt;400,$E9="M")),0,1),G9*0.035*IF(OR(AND(G9&lt;100, $E9="W"), AND(G9&lt;400,$E9="M")),0,1)))),0)</f>
        <v>0</v>
      </c>
      <c r="H10" s="17">
        <f>IF(OR($E9="M",$E9="W"),IF($D10="u60",H9*0.035*IF(OR(AND(H9&lt;100, $E9="W"), AND(H9&lt;400,$E9="M")),0,1),IF($D10="60-69",H9*0.025*IF(OR(AND(H9&lt;100, $E9="W"), AND(H9&lt;400,$E9="M")),0,1),IF($D10="70+",H9*0*IF(OR(AND(H9&lt;100, $E9="W"), AND(H9&lt;400,$E9="M")),0,1),H9*0.035*IF(OR(AND(H9&lt;100, $E9="W"), AND(H9&lt;400,$E9="M")),0,1)))),0)</f>
        <v>0</v>
      </c>
      <c r="I10" s="17">
        <f>IF(OR($E9="M",$E9="W"),IF($D10="u60",I9*0.035*IF(OR(AND(I9&lt;100, $E9="W"), AND(I9&lt;400,$E9="M")),0,1),IF($D10="60-69",I9*0.025*IF(OR(AND(I9&lt;100, $E9="W"), AND(I9&lt;400,$E9="M")),0,1),IF($D10="70+",I9*0*IF(OR(AND(I9&lt;100, $E9="W"), AND(I9&lt;400,$E9="M")),0,1),I9*0.035*IF(OR(AND(I9&lt;100, $E9="W"), AND(I9&lt;400,$E9="M")),0,1)))),0)</f>
        <v>0</v>
      </c>
      <c r="J10" s="17">
        <f>IF(OR($E9="M",$E9="W"),IF($D10="u60",J9*0.035*IF(OR(AND(J9&lt;100, $E9="W"), AND(J9&lt;400,$E9="M")),0,1),IF($D10="60-69",J9*0.025*IF(OR(AND(J9&lt;100, $E9="W"), AND(J9&lt;400,$E9="M")),0,1),IF($D10="70+",J9*0*IF(OR(AND(J9&lt;100, $E9="W"), AND(J9&lt;400,$E9="M")),0,1),J9*0.035*IF(OR(AND(J9&lt;100, $E9="W"), AND(J9&lt;400,$E9="M")),0,1)))),0)</f>
        <v>0</v>
      </c>
      <c r="K10" s="17">
        <f t="shared" si="0"/>
        <v>0</v>
      </c>
      <c r="L10" s="17"/>
      <c r="M10" s="62"/>
      <c r="N10" s="68"/>
      <c r="O10" s="69"/>
      <c r="T10" s="45"/>
    </row>
    <row r="11" spans="1:53" ht="14.4" thickBot="1" x14ac:dyDescent="0.3">
      <c r="A11" s="18"/>
      <c r="B11" s="19"/>
      <c r="C11" s="20"/>
      <c r="D11" s="20"/>
      <c r="E11" s="36"/>
      <c r="F11" s="21">
        <f>IF(OR($E9="M",$E9="W"),IF($D10="u60",F9*IF(OR(AND(F9&lt;100, $E9="W"), AND(F9&lt;400,$E9="M")),0.07,0.035),IF($D10="60-69",F9*0.025*IF(OR(AND(F9&lt;100, $E9="W"), AND(F9&lt;400,$E9="M")),1,0),IF($D10="70+",F9*0,F9*IF(OR(AND(F9&lt;100, $E9="W"), AND(F9&lt;400,$E9="M")),0.07,0.035)))),0)</f>
        <v>0</v>
      </c>
      <c r="G11" s="21">
        <f>IF(OR($E9="M",$E9="W"),IF($D10="u60",G9*IF(OR(AND(G9&lt;100, $E9="W"), AND(G9&lt;400,$E9="M")),0.07,0.035),IF($D10="60-69",G9*0.025*IF(OR(AND(G9&lt;100, $E9="W"), AND(G9&lt;400,$E9="M")),1,0),IF($D10="70+",G9*0,G9*IF(OR(AND(G9&lt;100, $E9="W"), AND(G9&lt;400,$E9="M")),0.07,0.035)))),0)</f>
        <v>0</v>
      </c>
      <c r="H11" s="21">
        <f>IF(OR($E9="M",$E9="W"),IF($D10="u60",H9*IF(OR(AND(H9&lt;100, $E9="W"), AND(H9&lt;400,$E9="M")),0.07,0.035),IF($D10="60-69",H9*0.025*IF(OR(AND(H9&lt;100, $E9="W"), AND(H9&lt;400,$E9="M")),1,0),IF($D10="70+",H9*0,H9*IF(OR(AND(H9&lt;100, $E9="W"), AND(H9&lt;400,$E9="M")),0.07,0.035)))),0)</f>
        <v>0</v>
      </c>
      <c r="I11" s="21">
        <f>IF(OR($E9="M",$E9="W"),IF($D10="u60",I9*IF(OR(AND(I9&lt;100, $E9="W"), AND(I9&lt;400,$E9="M")),0.07,0.035),IF($D10="60-69",I9*0.025*IF(OR(AND(I9&lt;100, $E9="W"), AND(I9&lt;400,$E9="M")),1,0),IF($D10="70+",I9*0,I9*IF(OR(AND(I9&lt;100, $E9="W"), AND(I9&lt;400,$E9="M")),0.07,0.035)))),0)</f>
        <v>0</v>
      </c>
      <c r="J11" s="21">
        <f>IF(OR($E9="M",$E9="W"),IF($D10="u60",J9*IF(OR(AND(J9&lt;100, $E9="W"), AND(J9&lt;400,$E9="M")),0.07,0.035),IF($D10="60-69",J9*0.025*IF(OR(AND(J9&lt;100, $E9="W"), AND(J9&lt;400,$E9="M")),1,0),IF($D10="70+",J9*0,J9*IF(OR(AND(J9&lt;100, $E9="W"), AND(J9&lt;400,$E9="M")),0.07,0.035)))),0)</f>
        <v>0</v>
      </c>
      <c r="K11" s="21">
        <f t="shared" si="0"/>
        <v>0</v>
      </c>
      <c r="L11" s="21">
        <f>SUM(K10:K11)</f>
        <v>0</v>
      </c>
      <c r="M11" s="63"/>
      <c r="N11" s="70"/>
      <c r="O11" s="71"/>
    </row>
    <row r="12" spans="1:53" ht="14.4" thickTop="1" x14ac:dyDescent="0.25">
      <c r="A12" s="14"/>
      <c r="B12" s="15"/>
      <c r="C12" s="16"/>
      <c r="D12" s="16"/>
      <c r="E12" s="36" t="s">
        <v>21</v>
      </c>
      <c r="F12" s="37"/>
      <c r="G12" s="37"/>
      <c r="H12" s="37"/>
      <c r="I12" s="37"/>
      <c r="J12" s="37"/>
      <c r="K12" s="17">
        <f t="shared" si="0"/>
        <v>0</v>
      </c>
      <c r="L12" s="17">
        <f>IF(D13="70+",0,K12)</f>
        <v>0</v>
      </c>
      <c r="M12" s="61">
        <f>COUNTIF(F12:J12,"&gt;0")</f>
        <v>0</v>
      </c>
      <c r="N12" s="66"/>
      <c r="O12" s="67"/>
    </row>
    <row r="13" spans="1:53" ht="13.8" x14ac:dyDescent="0.25">
      <c r="A13" s="29"/>
      <c r="B13" s="30"/>
      <c r="C13" s="31"/>
      <c r="D13" s="31"/>
      <c r="E13" s="36"/>
      <c r="F13" s="17">
        <f>IF(OR($E12="M",$E12="W"),IF($D13="u60",F12*0.035*IF(OR(AND(F12&lt;100, $E12="W"), AND(F12&lt;400,$E12="M")),0,1),IF($D13="60-69",F12*0.025*IF(OR(AND(F12&lt;100, $E12="W"), AND(F12&lt;400,$E12="M")),0,1),IF($D13="70+",F12*0*IF(OR(AND(F12&lt;100, $E12="W"), AND(F12&lt;400,$E12="M")),0,1),F12*0.035*IF(OR(AND(F12&lt;100, $E12="W"), AND(F12&lt;400,$E12="M")),0,1)))),0)</f>
        <v>0</v>
      </c>
      <c r="G13" s="17">
        <f>IF(OR($E12="M",$E12="W"),IF($D13="u60",G12*0.035*IF(OR(AND(G12&lt;100, $E12="W"), AND(G12&lt;400,$E12="M")),0,1),IF($D13="60-69",G12*0.025*IF(OR(AND(G12&lt;100, $E12="W"), AND(G12&lt;400,$E12="M")),0,1),IF($D13="70+",G12*0*IF(OR(AND(G12&lt;100, $E12="W"), AND(G12&lt;400,$E12="M")),0,1),G12*0.035*IF(OR(AND(G12&lt;100, $E12="W"), AND(G12&lt;400,$E12="M")),0,1)))),0)</f>
        <v>0</v>
      </c>
      <c r="H13" s="17">
        <f>IF(OR($E12="M",$E12="W"),IF($D13="u60",H12*0.035*IF(OR(AND(H12&lt;100, $E12="W"), AND(H12&lt;400,$E12="M")),0,1),IF($D13="60-69",H12*0.025*IF(OR(AND(H12&lt;100, $E12="W"), AND(H12&lt;400,$E12="M")),0,1),IF($D13="70+",H12*0*IF(OR(AND(H12&lt;100, $E12="W"), AND(H12&lt;400,$E12="M")),0,1),H12*0.035*IF(OR(AND(H12&lt;100, $E12="W"), AND(H12&lt;400,$E12="M")),0,1)))),0)</f>
        <v>0</v>
      </c>
      <c r="I13" s="17">
        <f>IF(OR($E12="M",$E12="W"),IF($D13="u60",I12*0.035*IF(OR(AND(I12&lt;100, $E12="W"), AND(I12&lt;400,$E12="M")),0,1),IF($D13="60-69",I12*0.025*IF(OR(AND(I12&lt;100, $E12="W"), AND(I12&lt;400,$E12="M")),0,1),IF($D13="70+",I12*0*IF(OR(AND(I12&lt;100, $E12="W"), AND(I12&lt;400,$E12="M")),0,1),I12*0.035*IF(OR(AND(I12&lt;100, $E12="W"), AND(I12&lt;400,$E12="M")),0,1)))),0)</f>
        <v>0</v>
      </c>
      <c r="J13" s="17">
        <f>IF(OR($E12="M",$E12="W"),IF($D13="u60",J12*0.035*IF(OR(AND(J12&lt;100, $E12="W"), AND(J12&lt;400,$E12="M")),0,1),IF($D13="60-69",J12*0.025*IF(OR(AND(J12&lt;100, $E12="W"), AND(J12&lt;400,$E12="M")),0,1),IF($D13="70+",J12*0*IF(OR(AND(J12&lt;100, $E12="W"), AND(J12&lt;400,$E12="M")),0,1),J12*0.035*IF(OR(AND(J12&lt;100, $E12="W"), AND(J12&lt;400,$E12="M")),0,1)))),0)</f>
        <v>0</v>
      </c>
      <c r="K13" s="17">
        <f t="shared" si="0"/>
        <v>0</v>
      </c>
      <c r="L13" s="17"/>
      <c r="M13" s="62"/>
      <c r="N13" s="68"/>
      <c r="O13" s="69"/>
    </row>
    <row r="14" spans="1:53" ht="14.4" thickBot="1" x14ac:dyDescent="0.3">
      <c r="A14" s="18"/>
      <c r="B14" s="19"/>
      <c r="C14" s="20"/>
      <c r="D14" s="20"/>
      <c r="E14" s="36"/>
      <c r="F14" s="21">
        <f>IF(OR($E12="M",$E12="W"),IF($D13="u60",F12*IF(OR(AND(F12&lt;100, $E12="W"), AND(F12&lt;400,$E12="M")),0.07,0.035),IF($D13="60-69",F12*0.025*IF(OR(AND(F12&lt;100, $E12="W"), AND(F12&lt;400,$E12="M")),1,0),IF($D13="70+",F12*0,F12*IF(OR(AND(F12&lt;100, $E12="W"), AND(F12&lt;400,$E12="M")),0.07,0.035)))),0)</f>
        <v>0</v>
      </c>
      <c r="G14" s="21">
        <f>IF(OR($E12="M",$E12="W"),IF($D13="u60",G12*IF(OR(AND(G12&lt;100, $E12="W"), AND(G12&lt;400,$E12="M")),0.07,0.035),IF($D13="60-69",G12*0.025*IF(OR(AND(G12&lt;100, $E12="W"), AND(G12&lt;400,$E12="M")),1,0),IF($D13="70+",G12*0,G12*IF(OR(AND(G12&lt;100, $E12="W"), AND(G12&lt;400,$E12="M")),0.07,0.035)))),0)</f>
        <v>0</v>
      </c>
      <c r="H14" s="21">
        <f>IF(OR($E12="M",$E12="W"),IF($D13="u60",H12*IF(OR(AND(H12&lt;100, $E12="W"), AND(H12&lt;400,$E12="M")),0.07,0.035),IF($D13="60-69",H12*0.025*IF(OR(AND(H12&lt;100, $E12="W"), AND(H12&lt;400,$E12="M")),1,0),IF($D13="70+",H12*0,H12*IF(OR(AND(H12&lt;100, $E12="W"), AND(H12&lt;400,$E12="M")),0.07,0.035)))),0)</f>
        <v>0</v>
      </c>
      <c r="I14" s="21">
        <f>IF(OR($E12="M",$E12="W"),IF($D13="u60",I12*IF(OR(AND(I12&lt;100, $E12="W"), AND(I12&lt;400,$E12="M")),0.07,0.035),IF($D13="60-69",I12*0.025*IF(OR(AND(I12&lt;100, $E12="W"), AND(I12&lt;400,$E12="M")),1,0),IF($D13="70+",I12*0,I12*IF(OR(AND(I12&lt;100, $E12="W"), AND(I12&lt;400,$E12="M")),0.07,0.035)))),0)</f>
        <v>0</v>
      </c>
      <c r="J14" s="21">
        <f>IF(OR($E12="M",$E12="W"),IF($D13="u60",J12*IF(OR(AND(J12&lt;100, $E12="W"), AND(J12&lt;400,$E12="M")),0.07,0.035),IF($D13="60-69",J12*0.025*IF(OR(AND(J12&lt;100, $E12="W"), AND(J12&lt;400,$E12="M")),1,0),IF($D13="70+",J12*0,J12*IF(OR(AND(J12&lt;100, $E12="W"), AND(J12&lt;400,$E12="M")),0.07,0.035)))),0)</f>
        <v>0</v>
      </c>
      <c r="K14" s="21">
        <f t="shared" si="0"/>
        <v>0</v>
      </c>
      <c r="L14" s="21">
        <f>SUM(K13:K14)</f>
        <v>0</v>
      </c>
      <c r="M14" s="63"/>
      <c r="N14" s="70"/>
      <c r="O14" s="71"/>
    </row>
    <row r="15" spans="1:53" ht="14.4" thickTop="1" x14ac:dyDescent="0.25">
      <c r="A15" s="14"/>
      <c r="B15" s="15"/>
      <c r="C15" s="16"/>
      <c r="D15" s="16"/>
      <c r="E15" s="36" t="s">
        <v>21</v>
      </c>
      <c r="F15" s="37"/>
      <c r="G15" s="37"/>
      <c r="H15" s="37"/>
      <c r="I15" s="37"/>
      <c r="J15" s="37"/>
      <c r="K15" s="17">
        <f t="shared" si="0"/>
        <v>0</v>
      </c>
      <c r="L15" s="17">
        <f>IF(D16="70+",0,K15)</f>
        <v>0</v>
      </c>
      <c r="M15" s="61">
        <f>COUNTIF(F15:J15,"&gt;0")</f>
        <v>0</v>
      </c>
      <c r="N15" s="66"/>
      <c r="O15" s="67"/>
    </row>
    <row r="16" spans="1:53" ht="13.8" x14ac:dyDescent="0.25">
      <c r="A16" s="29"/>
      <c r="B16" s="30"/>
      <c r="C16" s="31"/>
      <c r="D16" s="31"/>
      <c r="E16" s="36"/>
      <c r="F16" s="17">
        <f>IF(OR($E15="M",$E15="W"),IF($D16="u60",F15*0.035*IF(OR(AND(F15&lt;100, $E15="W"), AND(F15&lt;400,$E15="M")),0,1),IF($D16="60-69",F15*0.025*IF(OR(AND(F15&lt;100, $E15="W"), AND(F15&lt;400,$E15="M")),0,1),IF($D16="70+",F15*0*IF(OR(AND(F15&lt;100, $E15="W"), AND(F15&lt;400,$E15="M")),0,1),F15*0.035*IF(OR(AND(F15&lt;100, $E15="W"), AND(F15&lt;400,$E15="M")),0,1)))),0)</f>
        <v>0</v>
      </c>
      <c r="G16" s="17">
        <f>IF(OR($E15="M",$E15="W"),IF($D16="u60",G15*0.035*IF(OR(AND(G15&lt;100, $E15="W"), AND(G15&lt;400,$E15="M")),0,1),IF($D16="60-69",G15*0.025*IF(OR(AND(G15&lt;100, $E15="W"), AND(G15&lt;400,$E15="M")),0,1),IF($D16="70+",G15*0*IF(OR(AND(G15&lt;100, $E15="W"), AND(G15&lt;400,$E15="M")),0,1),G15*0.035*IF(OR(AND(G15&lt;100, $E15="W"), AND(G15&lt;400,$E15="M")),0,1)))),0)</f>
        <v>0</v>
      </c>
      <c r="H16" s="17">
        <f>IF(OR($E15="M",$E15="W"),IF($D16="u60",H15*0.035*IF(OR(AND(H15&lt;100, $E15="W"), AND(H15&lt;400,$E15="M")),0,1),IF($D16="60-69",H15*0.025*IF(OR(AND(H15&lt;100, $E15="W"), AND(H15&lt;400,$E15="M")),0,1),IF($D16="70+",H15*0*IF(OR(AND(H15&lt;100, $E15="W"), AND(H15&lt;400,$E15="M")),0,1),H15*0.035*IF(OR(AND(H15&lt;100, $E15="W"), AND(H15&lt;400,$E15="M")),0,1)))),0)</f>
        <v>0</v>
      </c>
      <c r="I16" s="17">
        <f>IF(OR($E15="M",$E15="W"),IF($D16="u60",I15*0.035*IF(OR(AND(I15&lt;100, $E15="W"), AND(I15&lt;400,$E15="M")),0,1),IF($D16="60-69",I15*0.025*IF(OR(AND(I15&lt;100, $E15="W"), AND(I15&lt;400,$E15="M")),0,1),IF($D16="70+",I15*0*IF(OR(AND(I15&lt;100, $E15="W"), AND(I15&lt;400,$E15="M")),0,1),I15*0.035*IF(OR(AND(I15&lt;100, $E15="W"), AND(I15&lt;400,$E15="M")),0,1)))),0)</f>
        <v>0</v>
      </c>
      <c r="J16" s="17">
        <f>IF(OR($E15="M",$E15="W"),IF($D16="u60",J15*0.035*IF(OR(AND(J15&lt;100, $E15="W"), AND(J15&lt;400,$E15="M")),0,1),IF($D16="60-69",J15*0.025*IF(OR(AND(J15&lt;100, $E15="W"), AND(J15&lt;400,$E15="M")),0,1),IF($D16="70+",J15*0*IF(OR(AND(J15&lt;100, $E15="W"), AND(J15&lt;400,$E15="M")),0,1),J15*0.035*IF(OR(AND(J15&lt;100, $E15="W"), AND(J15&lt;400,$E15="M")),0,1)))),0)</f>
        <v>0</v>
      </c>
      <c r="K16" s="17">
        <f t="shared" si="0"/>
        <v>0</v>
      </c>
      <c r="L16" s="17"/>
      <c r="M16" s="62"/>
      <c r="N16" s="68"/>
      <c r="O16" s="69"/>
    </row>
    <row r="17" spans="1:15" ht="14.4" thickBot="1" x14ac:dyDescent="0.3">
      <c r="A17" s="18"/>
      <c r="B17" s="19"/>
      <c r="C17" s="20"/>
      <c r="D17" s="20"/>
      <c r="E17" s="36"/>
      <c r="F17" s="21">
        <f>IF(OR($E15="M",$E15="W"),IF($D16="u60",F15*IF(OR(AND(F15&lt;100, $E15="W"), AND(F15&lt;400,$E15="M")),0.07,0.035),IF($D16="60-69",F15*0.025*IF(OR(AND(F15&lt;100, $E15="W"), AND(F15&lt;400,$E15="M")),1,0),IF($D16="70+",F15*0,F15*IF(OR(AND(F15&lt;100, $E15="W"), AND(F15&lt;400,$E15="M")),0.07,0.035)))),0)</f>
        <v>0</v>
      </c>
      <c r="G17" s="21">
        <f>IF(OR($E15="M",$E15="W"),IF($D16="u60",G15*IF(OR(AND(G15&lt;100, $E15="W"), AND(G15&lt;400,$E15="M")),0.07,0.035),IF($D16="60-69",G15*0.025*IF(OR(AND(G15&lt;100, $E15="W"), AND(G15&lt;400,$E15="M")),1,0),IF($D16="70+",G15*0,G15*IF(OR(AND(G15&lt;100, $E15="W"), AND(G15&lt;400,$E15="M")),0.07,0.035)))),0)</f>
        <v>0</v>
      </c>
      <c r="H17" s="21">
        <f>IF(OR($E15="M",$E15="W"),IF($D16="u60",H15*IF(OR(AND(H15&lt;100, $E15="W"), AND(H15&lt;400,$E15="M")),0.07,0.035),IF($D16="60-69",H15*0.025*IF(OR(AND(H15&lt;100, $E15="W"), AND(H15&lt;400,$E15="M")),1,0),IF($D16="70+",H15*0,H15*IF(OR(AND(H15&lt;100, $E15="W"), AND(H15&lt;400,$E15="M")),0.07,0.035)))),0)</f>
        <v>0</v>
      </c>
      <c r="I17" s="21">
        <f>IF(OR($E15="M",$E15="W"),IF($D16="u60",I15*IF(OR(AND(I15&lt;100, $E15="W"), AND(I15&lt;400,$E15="M")),0.07,0.035),IF($D16="60-69",I15*0.025*IF(OR(AND(I15&lt;100, $E15="W"), AND(I15&lt;400,$E15="M")),1,0),IF($D16="70+",I15*0,I15*IF(OR(AND(I15&lt;100, $E15="W"), AND(I15&lt;400,$E15="M")),0.07,0.035)))),0)</f>
        <v>0</v>
      </c>
      <c r="J17" s="21">
        <f>IF(OR($E15="M",$E15="W"),IF($D16="u60",J15*IF(OR(AND(J15&lt;100, $E15="W"), AND(J15&lt;400,$E15="M")),0.07,0.035),IF($D16="60-69",J15*0.025*IF(OR(AND(J15&lt;100, $E15="W"), AND(J15&lt;400,$E15="M")),1,0),IF($D16="70+",J15*0,J15*IF(OR(AND(J15&lt;100, $E15="W"), AND(J15&lt;400,$E15="M")),0.07,0.035)))),0)</f>
        <v>0</v>
      </c>
      <c r="K17" s="21">
        <f t="shared" si="0"/>
        <v>0</v>
      </c>
      <c r="L17" s="21">
        <f>SUM(K16:K17)</f>
        <v>0</v>
      </c>
      <c r="M17" s="63"/>
      <c r="N17" s="70"/>
      <c r="O17" s="71"/>
    </row>
    <row r="18" spans="1:15" ht="14.4" thickTop="1" x14ac:dyDescent="0.25">
      <c r="A18" s="14"/>
      <c r="B18" s="15"/>
      <c r="C18" s="16"/>
      <c r="D18" s="16"/>
      <c r="E18" s="36" t="s">
        <v>21</v>
      </c>
      <c r="F18" s="37"/>
      <c r="G18" s="37"/>
      <c r="H18" s="37"/>
      <c r="I18" s="37"/>
      <c r="J18" s="37"/>
      <c r="K18" s="17">
        <f t="shared" si="0"/>
        <v>0</v>
      </c>
      <c r="L18" s="17">
        <f>IF(D19="70+",0,K18)</f>
        <v>0</v>
      </c>
      <c r="M18" s="61">
        <f>COUNTIF(F18:J18,"&gt;0")</f>
        <v>0</v>
      </c>
      <c r="N18" s="66"/>
      <c r="O18" s="67"/>
    </row>
    <row r="19" spans="1:15" ht="13.8" x14ac:dyDescent="0.25">
      <c r="A19" s="29"/>
      <c r="B19" s="30"/>
      <c r="C19" s="31"/>
      <c r="D19" s="31"/>
      <c r="E19" s="36"/>
      <c r="F19" s="17">
        <f>IF(OR($E18="M",$E18="W"),IF($D19="u60",F18*0.035*IF(OR(AND(F18&lt;100, $E18="W"), AND(F18&lt;400,$E18="M")),0,1),IF($D19="60-69",F18*0.025*IF(OR(AND(F18&lt;100, $E18="W"), AND(F18&lt;400,$E18="M")),0,1),IF($D19="70+",F18*0*IF(OR(AND(F18&lt;100, $E18="W"), AND(F18&lt;400,$E18="M")),0,1),F18*0.035*IF(OR(AND(F18&lt;100, $E18="W"), AND(F18&lt;400,$E18="M")),0,1)))),0)</f>
        <v>0</v>
      </c>
      <c r="G19" s="17">
        <f>IF(OR($E18="M",$E18="W"),IF($D19="u60",G18*0.035*IF(OR(AND(G18&lt;100, $E18="W"), AND(G18&lt;400,$E18="M")),0,1),IF($D19="60-69",G18*0.025*IF(OR(AND(G18&lt;100, $E18="W"), AND(G18&lt;400,$E18="M")),0,1),IF($D19="70+",G18*0*IF(OR(AND(G18&lt;100, $E18="W"), AND(G18&lt;400,$E18="M")),0,1),G18*0.035*IF(OR(AND(G18&lt;100, $E18="W"), AND(G18&lt;400,$E18="M")),0,1)))),0)</f>
        <v>0</v>
      </c>
      <c r="H19" s="17">
        <f>IF(OR($E18="M",$E18="W"),IF($D19="u60",H18*0.035*IF(OR(AND(H18&lt;100, $E18="W"), AND(H18&lt;400,$E18="M")),0,1),IF($D19="60-69",H18*0.025*IF(OR(AND(H18&lt;100, $E18="W"), AND(H18&lt;400,$E18="M")),0,1),IF($D19="70+",H18*0*IF(OR(AND(H18&lt;100, $E18="W"), AND(H18&lt;400,$E18="M")),0,1),H18*0.035*IF(OR(AND(H18&lt;100, $E18="W"), AND(H18&lt;400,$E18="M")),0,1)))),0)</f>
        <v>0</v>
      </c>
      <c r="I19" s="17">
        <f>IF(OR($E18="M",$E18="W"),IF($D19="u60",I18*0.035*IF(OR(AND(I18&lt;100, $E18="W"), AND(I18&lt;400,$E18="M")),0,1),IF($D19="60-69",I18*0.025*IF(OR(AND(I18&lt;100, $E18="W"), AND(I18&lt;400,$E18="M")),0,1),IF($D19="70+",I18*0*IF(OR(AND(I18&lt;100, $E18="W"), AND(I18&lt;400,$E18="M")),0,1),I18*0.035*IF(OR(AND(I18&lt;100, $E18="W"), AND(I18&lt;400,$E18="M")),0,1)))),0)</f>
        <v>0</v>
      </c>
      <c r="J19" s="17">
        <f>IF(OR($E18="M",$E18="W"),IF($D19="u60",J18*0.035*IF(OR(AND(J18&lt;100, $E18="W"), AND(J18&lt;400,$E18="M")),0,1),IF($D19="60-69",J18*0.025*IF(OR(AND(J18&lt;100, $E18="W"), AND(J18&lt;400,$E18="M")),0,1),IF($D19="70+",J18*0*IF(OR(AND(J18&lt;100, $E18="W"), AND(J18&lt;400,$E18="M")),0,1),J18*0.035*IF(OR(AND(J18&lt;100, $E18="W"), AND(J18&lt;400,$E18="M")),0,1)))),0)</f>
        <v>0</v>
      </c>
      <c r="K19" s="17">
        <f t="shared" si="0"/>
        <v>0</v>
      </c>
      <c r="L19" s="17"/>
      <c r="M19" s="62"/>
      <c r="N19" s="68"/>
      <c r="O19" s="69"/>
    </row>
    <row r="20" spans="1:15" ht="14.4" thickBot="1" x14ac:dyDescent="0.3">
      <c r="A20" s="18"/>
      <c r="B20" s="19"/>
      <c r="C20" s="20"/>
      <c r="D20" s="20"/>
      <c r="E20" s="36"/>
      <c r="F20" s="21">
        <f>IF(OR($E18="M",$E18="W"),IF($D19="u60",F18*IF(OR(AND(F18&lt;100, $E18="W"), AND(F18&lt;400,$E18="M")),0.07,0.035),IF($D19="60-69",F18*0.025*IF(OR(AND(F18&lt;100, $E18="W"), AND(F18&lt;400,$E18="M")),1,0),IF($D19="70+",F18*0,F18*IF(OR(AND(F18&lt;100, $E18="W"), AND(F18&lt;400,$E18="M")),0.07,0.035)))),0)</f>
        <v>0</v>
      </c>
      <c r="G20" s="21">
        <f>IF(OR($E18="M",$E18="W"),IF($D19="u60",G18*IF(OR(AND(G18&lt;100, $E18="W"), AND(G18&lt;400,$E18="M")),0.07,0.035),IF($D19="60-69",G18*0.025*IF(OR(AND(G18&lt;100, $E18="W"), AND(G18&lt;400,$E18="M")),1,0),IF($D19="70+",G18*0,G18*IF(OR(AND(G18&lt;100, $E18="W"), AND(G18&lt;400,$E18="M")),0.07,0.035)))),0)</f>
        <v>0</v>
      </c>
      <c r="H20" s="21">
        <f>IF(OR($E18="M",$E18="W"),IF($D19="u60",H18*IF(OR(AND(H18&lt;100, $E18="W"), AND(H18&lt;400,$E18="M")),0.07,0.035),IF($D19="60-69",H18*0.025*IF(OR(AND(H18&lt;100, $E18="W"), AND(H18&lt;400,$E18="M")),1,0),IF($D19="70+",H18*0,H18*IF(OR(AND(H18&lt;100, $E18="W"), AND(H18&lt;400,$E18="M")),0.07,0.035)))),0)</f>
        <v>0</v>
      </c>
      <c r="I20" s="21">
        <f>IF(OR($E18="M",$E18="W"),IF($D19="u60",I18*IF(OR(AND(I18&lt;100, $E18="W"), AND(I18&lt;400,$E18="M")),0.07,0.035),IF($D19="60-69",I18*0.025*IF(OR(AND(I18&lt;100, $E18="W"), AND(I18&lt;400,$E18="M")),1,0),IF($D19="70+",I18*0,I18*IF(OR(AND(I18&lt;100, $E18="W"), AND(I18&lt;400,$E18="M")),0.07,0.035)))),0)</f>
        <v>0</v>
      </c>
      <c r="J20" s="21">
        <f>IF(OR($E18="M",$E18="W"),IF($D19="u60",J18*IF(OR(AND(J18&lt;100, $E18="W"), AND(J18&lt;400,$E18="M")),0.07,0.035),IF($D19="60-69",J18*0.025*IF(OR(AND(J18&lt;100, $E18="W"), AND(J18&lt;400,$E18="M")),1,0),IF($D19="70+",J18*0,J18*IF(OR(AND(J18&lt;100, $E18="W"), AND(J18&lt;400,$E18="M")),0.07,0.035)))),0)</f>
        <v>0</v>
      </c>
      <c r="K20" s="21">
        <f t="shared" si="0"/>
        <v>0</v>
      </c>
      <c r="L20" s="21">
        <f>SUM(K19:K20)</f>
        <v>0</v>
      </c>
      <c r="M20" s="63"/>
      <c r="N20" s="70"/>
      <c r="O20" s="71"/>
    </row>
    <row r="21" spans="1:15" ht="14.4" thickTop="1" x14ac:dyDescent="0.25">
      <c r="A21" s="14"/>
      <c r="B21" s="15"/>
      <c r="C21" s="16"/>
      <c r="D21" s="16"/>
      <c r="E21" s="36" t="s">
        <v>21</v>
      </c>
      <c r="F21" s="37"/>
      <c r="G21" s="37"/>
      <c r="H21" s="37"/>
      <c r="I21" s="37"/>
      <c r="J21" s="37"/>
      <c r="K21" s="17">
        <f t="shared" si="0"/>
        <v>0</v>
      </c>
      <c r="L21" s="17">
        <f>IF(D22="70+",0,K21)</f>
        <v>0</v>
      </c>
      <c r="M21" s="61">
        <f>COUNTIF(F21:J21,"&gt;0")</f>
        <v>0</v>
      </c>
      <c r="N21" s="66"/>
      <c r="O21" s="67"/>
    </row>
    <row r="22" spans="1:15" ht="13.8" x14ac:dyDescent="0.25">
      <c r="A22" s="29"/>
      <c r="B22" s="30"/>
      <c r="C22" s="31"/>
      <c r="D22" s="31"/>
      <c r="E22" s="36"/>
      <c r="F22" s="17">
        <f>IF(OR($E21="M",$E21="W"),IF($D22="u60",F21*0.035*IF(OR(AND(F21&lt;100, $E21="W"), AND(F21&lt;400,$E21="M")),0,1),IF($D22="60-69",F21*0.025*IF(OR(AND(F21&lt;100, $E21="W"), AND(F21&lt;400,$E21="M")),0,1),IF($D22="70+",F21*0*IF(OR(AND(F21&lt;100, $E21="W"), AND(F21&lt;400,$E21="M")),0,1),F21*0.035*IF(OR(AND(F21&lt;100, $E21="W"), AND(F21&lt;400,$E21="M")),0,1)))),0)</f>
        <v>0</v>
      </c>
      <c r="G22" s="17">
        <f>IF(OR($E21="M",$E21="W"),IF($D22="u60",G21*0.035*IF(OR(AND(G21&lt;100, $E21="W"), AND(G21&lt;400,$E21="M")),0,1),IF($D22="60-69",G21*0.025*IF(OR(AND(G21&lt;100, $E21="W"), AND(G21&lt;400,$E21="M")),0,1),IF($D22="70+",G21*0*IF(OR(AND(G21&lt;100, $E21="W"), AND(G21&lt;400,$E21="M")),0,1),G21*0.035*IF(OR(AND(G21&lt;100, $E21="W"), AND(G21&lt;400,$E21="M")),0,1)))),0)</f>
        <v>0</v>
      </c>
      <c r="H22" s="17">
        <f>IF(OR($E21="M",$E21="W"),IF($D22="u60",H21*0.035*IF(OR(AND(H21&lt;100, $E21="W"), AND(H21&lt;400,$E21="M")),0,1),IF($D22="60-69",H21*0.025*IF(OR(AND(H21&lt;100, $E21="W"), AND(H21&lt;400,$E21="M")),0,1),IF($D22="70+",H21*0*IF(OR(AND(H21&lt;100, $E21="W"), AND(H21&lt;400,$E21="M")),0,1),H21*0.035*IF(OR(AND(H21&lt;100, $E21="W"), AND(H21&lt;400,$E21="M")),0,1)))),0)</f>
        <v>0</v>
      </c>
      <c r="I22" s="17">
        <f>IF(OR($E21="M",$E21="W"),IF($D22="u60",I21*0.035*IF(OR(AND(I21&lt;100, $E21="W"), AND(I21&lt;400,$E21="M")),0,1),IF($D22="60-69",I21*0.025*IF(OR(AND(I21&lt;100, $E21="W"), AND(I21&lt;400,$E21="M")),0,1),IF($D22="70+",I21*0*IF(OR(AND(I21&lt;100, $E21="W"), AND(I21&lt;400,$E21="M")),0,1),I21*0.035*IF(OR(AND(I21&lt;100, $E21="W"), AND(I21&lt;400,$E21="M")),0,1)))),0)</f>
        <v>0</v>
      </c>
      <c r="J22" s="17">
        <f>IF(OR($E21="M",$E21="W"),IF($D22="u60",J21*0.035*IF(OR(AND(J21&lt;100, $E21="W"), AND(J21&lt;400,$E21="M")),0,1),IF($D22="60-69",J21*0.025*IF(OR(AND(J21&lt;100, $E21="W"), AND(J21&lt;400,$E21="M")),0,1),IF($D22="70+",J21*0*IF(OR(AND(J21&lt;100, $E21="W"), AND(J21&lt;400,$E21="M")),0,1),J21*0.035*IF(OR(AND(J21&lt;100, $E21="W"), AND(J21&lt;400,$E21="M")),0,1)))),0)</f>
        <v>0</v>
      </c>
      <c r="K22" s="17">
        <f t="shared" si="0"/>
        <v>0</v>
      </c>
      <c r="L22" s="17"/>
      <c r="M22" s="62"/>
      <c r="N22" s="68"/>
      <c r="O22" s="69"/>
    </row>
    <row r="23" spans="1:15" ht="14.4" thickBot="1" x14ac:dyDescent="0.3">
      <c r="A23" s="18"/>
      <c r="B23" s="19"/>
      <c r="C23" s="20"/>
      <c r="D23" s="20"/>
      <c r="E23" s="36"/>
      <c r="F23" s="21">
        <f>IF(OR($E21="M",$E21="W"),IF($D22="u60",F21*IF(OR(AND(F21&lt;100, $E21="W"), AND(F21&lt;400,$E21="M")),0.07,0.035),IF($D22="60-69",F21*0.025*IF(OR(AND(F21&lt;100, $E21="W"), AND(F21&lt;400,$E21="M")),1,0),IF($D22="70+",F21*0,F21*IF(OR(AND(F21&lt;100, $E21="W"), AND(F21&lt;400,$E21="M")),0.07,0.035)))),0)</f>
        <v>0</v>
      </c>
      <c r="G23" s="21">
        <f>IF(OR($E21="M",$E21="W"),IF($D22="u60",G21*IF(OR(AND(G21&lt;100, $E21="W"), AND(G21&lt;400,$E21="M")),0.07,0.035),IF($D22="60-69",G21*0.025*IF(OR(AND(G21&lt;100, $E21="W"), AND(G21&lt;400,$E21="M")),1,0),IF($D22="70+",G21*0,G21*IF(OR(AND(G21&lt;100, $E21="W"), AND(G21&lt;400,$E21="M")),0.07,0.035)))),0)</f>
        <v>0</v>
      </c>
      <c r="H23" s="21">
        <f>IF(OR($E21="M",$E21="W"),IF($D22="u60",H21*IF(OR(AND(H21&lt;100, $E21="W"), AND(H21&lt;400,$E21="M")),0.07,0.035),IF($D22="60-69",H21*0.025*IF(OR(AND(H21&lt;100, $E21="W"), AND(H21&lt;400,$E21="M")),1,0),IF($D22="70+",H21*0,H21*IF(OR(AND(H21&lt;100, $E21="W"), AND(H21&lt;400,$E21="M")),0.07,0.035)))),0)</f>
        <v>0</v>
      </c>
      <c r="I23" s="21">
        <f>IF(OR($E21="M",$E21="W"),IF($D22="u60",I21*IF(OR(AND(I21&lt;100, $E21="W"), AND(I21&lt;400,$E21="M")),0.07,0.035),IF($D22="60-69",I21*0.025*IF(OR(AND(I21&lt;100, $E21="W"), AND(I21&lt;400,$E21="M")),1,0),IF($D22="70+",I21*0,I21*IF(OR(AND(I21&lt;100, $E21="W"), AND(I21&lt;400,$E21="M")),0.07,0.035)))),0)</f>
        <v>0</v>
      </c>
      <c r="J23" s="21">
        <f>IF(OR($E21="M",$E21="W"),IF($D22="u60",J21*IF(OR(AND(J21&lt;100, $E21="W"), AND(J21&lt;400,$E21="M")),0.07,0.035),IF($D22="60-69",J21*0.025*IF(OR(AND(J21&lt;100, $E21="W"), AND(J21&lt;400,$E21="M")),1,0),IF($D22="70+",J21*0,J21*IF(OR(AND(J21&lt;100, $E21="W"), AND(J21&lt;400,$E21="M")),0.07,0.035)))),0)</f>
        <v>0</v>
      </c>
      <c r="K23" s="21">
        <f t="shared" si="0"/>
        <v>0</v>
      </c>
      <c r="L23" s="21">
        <f>SUM(K22:K23)</f>
        <v>0</v>
      </c>
      <c r="M23" s="63"/>
      <c r="N23" s="70"/>
      <c r="O23" s="71"/>
    </row>
    <row r="24" spans="1:15" ht="14.4" thickTop="1" x14ac:dyDescent="0.25">
      <c r="A24" s="14"/>
      <c r="B24" s="15"/>
      <c r="C24" s="16"/>
      <c r="D24" s="16"/>
      <c r="E24" s="36" t="s">
        <v>21</v>
      </c>
      <c r="F24" s="37"/>
      <c r="G24" s="37"/>
      <c r="H24" s="37"/>
      <c r="I24" s="37"/>
      <c r="J24" s="37"/>
      <c r="K24" s="17">
        <f t="shared" si="0"/>
        <v>0</v>
      </c>
      <c r="L24" s="17">
        <f>IF(D25="70+",0,K24)</f>
        <v>0</v>
      </c>
      <c r="M24" s="61">
        <f>COUNTIF(F24:J24,"&gt;0")</f>
        <v>0</v>
      </c>
      <c r="N24" s="66"/>
      <c r="O24" s="67"/>
    </row>
    <row r="25" spans="1:15" ht="13.8" x14ac:dyDescent="0.25">
      <c r="A25" s="29"/>
      <c r="B25" s="30"/>
      <c r="C25" s="31"/>
      <c r="D25" s="31"/>
      <c r="E25" s="36"/>
      <c r="F25" s="17">
        <f>IF(OR($E24="M",$E24="W"),IF($D25="u60",F24*0.035*IF(OR(AND(F24&lt;100, $E24="W"), AND(F24&lt;400,$E24="M")),0,1),IF($D25="60-69",F24*0.025*IF(OR(AND(F24&lt;100, $E24="W"), AND(F24&lt;400,$E24="M")),0,1),IF($D25="70+",F24*0*IF(OR(AND(F24&lt;100, $E24="W"), AND(F24&lt;400,$E24="M")),0,1),F24*0.035*IF(OR(AND(F24&lt;100, $E24="W"), AND(F24&lt;400,$E24="M")),0,1)))),0)</f>
        <v>0</v>
      </c>
      <c r="G25" s="17">
        <f>IF(OR($E24="M",$E24="W"),IF($D25="u60",G24*0.035*IF(OR(AND(G24&lt;100, $E24="W"), AND(G24&lt;400,$E24="M")),0,1),IF($D25="60-69",G24*0.025*IF(OR(AND(G24&lt;100, $E24="W"), AND(G24&lt;400,$E24="M")),0,1),IF($D25="70+",G24*0*IF(OR(AND(G24&lt;100, $E24="W"), AND(G24&lt;400,$E24="M")),0,1),G24*0.035*IF(OR(AND(G24&lt;100, $E24="W"), AND(G24&lt;400,$E24="M")),0,1)))),0)</f>
        <v>0</v>
      </c>
      <c r="H25" s="17">
        <f>IF(OR($E24="M",$E24="W"),IF($D25="u60",H24*0.035*IF(OR(AND(H24&lt;100, $E24="W"), AND(H24&lt;400,$E24="M")),0,1),IF($D25="60-69",H24*0.025*IF(OR(AND(H24&lt;100, $E24="W"), AND(H24&lt;400,$E24="M")),0,1),IF($D25="70+",H24*0*IF(OR(AND(H24&lt;100, $E24="W"), AND(H24&lt;400,$E24="M")),0,1),H24*0.035*IF(OR(AND(H24&lt;100, $E24="W"), AND(H24&lt;400,$E24="M")),0,1)))),0)</f>
        <v>0</v>
      </c>
      <c r="I25" s="17">
        <f>IF(OR($E24="M",$E24="W"),IF($D25="u60",I24*0.035*IF(OR(AND(I24&lt;100, $E24="W"), AND(I24&lt;400,$E24="M")),0,1),IF($D25="60-69",I24*0.025*IF(OR(AND(I24&lt;100, $E24="W"), AND(I24&lt;400,$E24="M")),0,1),IF($D25="70+",I24*0*IF(OR(AND(I24&lt;100, $E24="W"), AND(I24&lt;400,$E24="M")),0,1),I24*0.035*IF(OR(AND(I24&lt;100, $E24="W"), AND(I24&lt;400,$E24="M")),0,1)))),0)</f>
        <v>0</v>
      </c>
      <c r="J25" s="17">
        <f>IF(OR($E24="M",$E24="W"),IF($D25="u60",J24*0.035*IF(OR(AND(J24&lt;100, $E24="W"), AND(J24&lt;400,$E24="M")),0,1),IF($D25="60-69",J24*0.025*IF(OR(AND(J24&lt;100, $E24="W"), AND(J24&lt;400,$E24="M")),0,1),IF($D25="70+",J24*0*IF(OR(AND(J24&lt;100, $E24="W"), AND(J24&lt;400,$E24="M")),0,1),J24*0.035*IF(OR(AND(J24&lt;100, $E24="W"), AND(J24&lt;400,$E24="M")),0,1)))),0)</f>
        <v>0</v>
      </c>
      <c r="K25" s="17">
        <f t="shared" si="0"/>
        <v>0</v>
      </c>
      <c r="L25" s="17"/>
      <c r="M25" s="62"/>
      <c r="N25" s="68"/>
      <c r="O25" s="69"/>
    </row>
    <row r="26" spans="1:15" ht="14.4" thickBot="1" x14ac:dyDescent="0.3">
      <c r="A26" s="18"/>
      <c r="B26" s="19"/>
      <c r="C26" s="20"/>
      <c r="D26" s="20"/>
      <c r="E26" s="36"/>
      <c r="F26" s="21">
        <f>IF(OR($E24="M",$E24="W"),IF($D25="u60",F24*IF(OR(AND(F24&lt;100, $E24="W"), AND(F24&lt;400,$E24="M")),0.07,0.035),IF($D25="60-69",F24*0.025*IF(OR(AND(F24&lt;100, $E24="W"), AND(F24&lt;400,$E24="M")),1,0),IF($D25="70+",F24*0,F24*IF(OR(AND(F24&lt;100, $E24="W"), AND(F24&lt;400,$E24="M")),0.07,0.035)))),0)</f>
        <v>0</v>
      </c>
      <c r="G26" s="21">
        <f>IF(OR($E24="M",$E24="W"),IF($D25="u60",G24*IF(OR(AND(G24&lt;100, $E24="W"), AND(G24&lt;400,$E24="M")),0.07,0.035),IF($D25="60-69",G24*0.025*IF(OR(AND(G24&lt;100, $E24="W"), AND(G24&lt;400,$E24="M")),1,0),IF($D25="70+",G24*0,G24*IF(OR(AND(G24&lt;100, $E24="W"), AND(G24&lt;400,$E24="M")),0.07,0.035)))),0)</f>
        <v>0</v>
      </c>
      <c r="H26" s="21">
        <f>IF(OR($E24="M",$E24="W"),IF($D25="u60",H24*IF(OR(AND(H24&lt;100, $E24="W"), AND(H24&lt;400,$E24="M")),0.07,0.035),IF($D25="60-69",H24*0.025*IF(OR(AND(H24&lt;100, $E24="W"), AND(H24&lt;400,$E24="M")),1,0),IF($D25="70+",H24*0,H24*IF(OR(AND(H24&lt;100, $E24="W"), AND(H24&lt;400,$E24="M")),0.07,0.035)))),0)</f>
        <v>0</v>
      </c>
      <c r="I26" s="21">
        <f>IF(OR($E24="M",$E24="W"),IF($D25="u60",I24*IF(OR(AND(I24&lt;100, $E24="W"), AND(I24&lt;400,$E24="M")),0.07,0.035),IF($D25="60-69",I24*0.025*IF(OR(AND(I24&lt;100, $E24="W"), AND(I24&lt;400,$E24="M")),1,0),IF($D25="70+",I24*0,I24*IF(OR(AND(I24&lt;100, $E24="W"), AND(I24&lt;400,$E24="M")),0.07,0.035)))),0)</f>
        <v>0</v>
      </c>
      <c r="J26" s="21">
        <f>IF(OR($E24="M",$E24="W"),IF($D25="u60",J24*IF(OR(AND(J24&lt;100, $E24="W"), AND(J24&lt;400,$E24="M")),0.07,0.035),IF($D25="60-69",J24*0.025*IF(OR(AND(J24&lt;100, $E24="W"), AND(J24&lt;400,$E24="M")),1,0),IF($D25="70+",J24*0,J24*IF(OR(AND(J24&lt;100, $E24="W"), AND(J24&lt;400,$E24="M")),0.07,0.035)))),0)</f>
        <v>0</v>
      </c>
      <c r="K26" s="21">
        <f t="shared" si="0"/>
        <v>0</v>
      </c>
      <c r="L26" s="21">
        <f>SUM(K25:K26)</f>
        <v>0</v>
      </c>
      <c r="M26" s="63"/>
      <c r="N26" s="70"/>
      <c r="O26" s="71"/>
    </row>
    <row r="27" spans="1:15" ht="14.4" thickTop="1" x14ac:dyDescent="0.25">
      <c r="A27" s="14"/>
      <c r="B27" s="15"/>
      <c r="C27" s="16"/>
      <c r="D27" s="16"/>
      <c r="E27" s="36" t="s">
        <v>21</v>
      </c>
      <c r="F27" s="37"/>
      <c r="G27" s="37"/>
      <c r="H27" s="37"/>
      <c r="I27" s="37"/>
      <c r="J27" s="37"/>
      <c r="K27" s="17">
        <f t="shared" si="0"/>
        <v>0</v>
      </c>
      <c r="L27" s="17">
        <f>IF(D28="70+",0,K27)</f>
        <v>0</v>
      </c>
      <c r="M27" s="61">
        <f>COUNTIF(F27:J27,"&gt;0")</f>
        <v>0</v>
      </c>
      <c r="N27" s="66"/>
      <c r="O27" s="67"/>
    </row>
    <row r="28" spans="1:15" ht="13.8" x14ac:dyDescent="0.25">
      <c r="A28" s="29"/>
      <c r="B28" s="30"/>
      <c r="C28" s="31"/>
      <c r="D28" s="31"/>
      <c r="E28" s="36"/>
      <c r="F28" s="17">
        <f>IF(OR($E27="M",$E27="W"),IF($D28="u60",F27*0.035*IF(OR(AND(F27&lt;100, $E27="W"), AND(F27&lt;400,$E27="M")),0,1),IF($D28="60-69",F27*0.025*IF(OR(AND(F27&lt;100, $E27="W"), AND(F27&lt;400,$E27="M")),0,1),IF($D28="70+",F27*0*IF(OR(AND(F27&lt;100, $E27="W"), AND(F27&lt;400,$E27="M")),0,1),F27*0.035*IF(OR(AND(F27&lt;100, $E27="W"), AND(F27&lt;400,$E27="M")),0,1)))),0)</f>
        <v>0</v>
      </c>
      <c r="G28" s="17">
        <f>IF(OR($E27="M",$E27="W"),IF($D28="u60",G27*0.035*IF(OR(AND(G27&lt;100, $E27="W"), AND(G27&lt;400,$E27="M")),0,1),IF($D28="60-69",G27*0.025*IF(OR(AND(G27&lt;100, $E27="W"), AND(G27&lt;400,$E27="M")),0,1),IF($D28="70+",G27*0*IF(OR(AND(G27&lt;100, $E27="W"), AND(G27&lt;400,$E27="M")),0,1),G27*0.035*IF(OR(AND(G27&lt;100, $E27="W"), AND(G27&lt;400,$E27="M")),0,1)))),0)</f>
        <v>0</v>
      </c>
      <c r="H28" s="17">
        <f>IF(OR($E27="M",$E27="W"),IF($D28="u60",H27*0.035*IF(OR(AND(H27&lt;100, $E27="W"), AND(H27&lt;400,$E27="M")),0,1),IF($D28="60-69",H27*0.025*IF(OR(AND(H27&lt;100, $E27="W"), AND(H27&lt;400,$E27="M")),0,1),IF($D28="70+",H27*0*IF(OR(AND(H27&lt;100, $E27="W"), AND(H27&lt;400,$E27="M")),0,1),H27*0.035*IF(OR(AND(H27&lt;100, $E27="W"), AND(H27&lt;400,$E27="M")),0,1)))),0)</f>
        <v>0</v>
      </c>
      <c r="I28" s="17">
        <f>IF(OR($E27="M",$E27="W"),IF($D28="u60",I27*0.035*IF(OR(AND(I27&lt;100, $E27="W"), AND(I27&lt;400,$E27="M")),0,1),IF($D28="60-69",I27*0.025*IF(OR(AND(I27&lt;100, $E27="W"), AND(I27&lt;400,$E27="M")),0,1),IF($D28="70+",I27*0*IF(OR(AND(I27&lt;100, $E27="W"), AND(I27&lt;400,$E27="M")),0,1),I27*0.035*IF(OR(AND(I27&lt;100, $E27="W"), AND(I27&lt;400,$E27="M")),0,1)))),0)</f>
        <v>0</v>
      </c>
      <c r="J28" s="17">
        <f>IF(OR($E27="M",$E27="W"),IF($D28="u60",J27*0.035*IF(OR(AND(J27&lt;100, $E27="W"), AND(J27&lt;400,$E27="M")),0,1),IF($D28="60-69",J27*0.025*IF(OR(AND(J27&lt;100, $E27="W"), AND(J27&lt;400,$E27="M")),0,1),IF($D28="70+",J27*0*IF(OR(AND(J27&lt;100, $E27="W"), AND(J27&lt;400,$E27="M")),0,1),J27*0.035*IF(OR(AND(J27&lt;100, $E27="W"), AND(J27&lt;400,$E27="M")),0,1)))),0)</f>
        <v>0</v>
      </c>
      <c r="K28" s="17">
        <f t="shared" si="0"/>
        <v>0</v>
      </c>
      <c r="L28" s="17"/>
      <c r="M28" s="62"/>
      <c r="N28" s="68"/>
      <c r="O28" s="69"/>
    </row>
    <row r="29" spans="1:15" ht="14.4" thickBot="1" x14ac:dyDescent="0.3">
      <c r="A29" s="18"/>
      <c r="B29" s="19"/>
      <c r="C29" s="20"/>
      <c r="D29" s="20"/>
      <c r="E29" s="36"/>
      <c r="F29" s="21">
        <f>IF(OR($E27="M",$E27="W"),IF($D28="u60",F27*IF(OR(AND(F27&lt;100, $E27="W"), AND(F27&lt;400,$E27="M")),0.07,0.035),IF($D28="60-69",F27*0.025*IF(OR(AND(F27&lt;100, $E27="W"), AND(F27&lt;400,$E27="M")),1,0),IF($D28="70+",F27*0,F27*IF(OR(AND(F27&lt;100, $E27="W"), AND(F27&lt;400,$E27="M")),0.07,0.035)))),0)</f>
        <v>0</v>
      </c>
      <c r="G29" s="21">
        <f>IF(OR($E27="M",$E27="W"),IF($D28="u60",G27*IF(OR(AND(G27&lt;100, $E27="W"), AND(G27&lt;400,$E27="M")),0.07,0.035),IF($D28="60-69",G27*0.025*IF(OR(AND(G27&lt;100, $E27="W"), AND(G27&lt;400,$E27="M")),1,0),IF($D28="70+",G27*0,G27*IF(OR(AND(G27&lt;100, $E27="W"), AND(G27&lt;400,$E27="M")),0.07,0.035)))),0)</f>
        <v>0</v>
      </c>
      <c r="H29" s="21">
        <f>IF(OR($E27="M",$E27="W"),IF($D28="u60",H27*IF(OR(AND(H27&lt;100, $E27="W"), AND(H27&lt;400,$E27="M")),0.07,0.035),IF($D28="60-69",H27*0.025*IF(OR(AND(H27&lt;100, $E27="W"), AND(H27&lt;400,$E27="M")),1,0),IF($D28="70+",H27*0,H27*IF(OR(AND(H27&lt;100, $E27="W"), AND(H27&lt;400,$E27="M")),0.07,0.035)))),0)</f>
        <v>0</v>
      </c>
      <c r="I29" s="21">
        <f>IF(OR($E27="M",$E27="W"),IF($D28="u60",I27*IF(OR(AND(I27&lt;100, $E27="W"), AND(I27&lt;400,$E27="M")),0.07,0.035),IF($D28="60-69",I27*0.025*IF(OR(AND(I27&lt;100, $E27="W"), AND(I27&lt;400,$E27="M")),1,0),IF($D28="70+",I27*0,I27*IF(OR(AND(I27&lt;100, $E27="W"), AND(I27&lt;400,$E27="M")),0.07,0.035)))),0)</f>
        <v>0</v>
      </c>
      <c r="J29" s="21">
        <f>IF(OR($E27="M",$E27="W"),IF($D28="u60",J27*IF(OR(AND(J27&lt;100, $E27="W"), AND(J27&lt;400,$E27="M")),0.07,0.035),IF($D28="60-69",J27*0.025*IF(OR(AND(J27&lt;100, $E27="W"), AND(J27&lt;400,$E27="M")),1,0),IF($D28="70+",J27*0,J27*IF(OR(AND(J27&lt;100, $E27="W"), AND(J27&lt;400,$E27="M")),0.07,0.035)))),0)</f>
        <v>0</v>
      </c>
      <c r="K29" s="21">
        <f t="shared" si="0"/>
        <v>0</v>
      </c>
      <c r="L29" s="21">
        <f>SUM(K28:K29)</f>
        <v>0</v>
      </c>
      <c r="M29" s="63"/>
      <c r="N29" s="70"/>
      <c r="O29" s="71"/>
    </row>
    <row r="30" spans="1:15" ht="14.4" thickTop="1" x14ac:dyDescent="0.25">
      <c r="A30" s="14"/>
      <c r="B30" s="15"/>
      <c r="C30" s="16"/>
      <c r="D30" s="16"/>
      <c r="E30" s="36" t="s">
        <v>21</v>
      </c>
      <c r="F30" s="37"/>
      <c r="G30" s="37"/>
      <c r="H30" s="37"/>
      <c r="I30" s="37"/>
      <c r="J30" s="37"/>
      <c r="K30" s="17">
        <f t="shared" si="0"/>
        <v>0</v>
      </c>
      <c r="L30" s="17">
        <f>IF(D31="70+",0,K30)</f>
        <v>0</v>
      </c>
      <c r="M30" s="61">
        <f>COUNTIF(F30:J30,"&gt;0")</f>
        <v>0</v>
      </c>
      <c r="N30" s="66"/>
      <c r="O30" s="67"/>
    </row>
    <row r="31" spans="1:15" ht="13.8" x14ac:dyDescent="0.25">
      <c r="A31" s="29"/>
      <c r="B31" s="30"/>
      <c r="C31" s="31"/>
      <c r="D31" s="31"/>
      <c r="E31" s="36"/>
      <c r="F31" s="17">
        <f>IF(OR($E30="M",$E30="W"),IF($D31="u60",F30*0.035*IF(OR(AND(F30&lt;100, $E30="W"), AND(F30&lt;400,$E30="M")),0,1),IF($D31="60-69",F30*0.025*IF(OR(AND(F30&lt;100, $E30="W"), AND(F30&lt;400,$E30="M")),0,1),IF($D31="70+",F30*0*IF(OR(AND(F30&lt;100, $E30="W"), AND(F30&lt;400,$E30="M")),0,1),F30*0.035*IF(OR(AND(F30&lt;100, $E30="W"), AND(F30&lt;400,$E30="M")),0,1)))),0)</f>
        <v>0</v>
      </c>
      <c r="G31" s="17">
        <f>IF(OR($E30="M",$E30="W"),IF($D31="u60",G30*0.035*IF(OR(AND(G30&lt;100, $E30="W"), AND(G30&lt;400,$E30="M")),0,1),IF($D31="60-69",G30*0.025*IF(OR(AND(G30&lt;100, $E30="W"), AND(G30&lt;400,$E30="M")),0,1),IF($D31="70+",G30*0*IF(OR(AND(G30&lt;100, $E30="W"), AND(G30&lt;400,$E30="M")),0,1),G30*0.035*IF(OR(AND(G30&lt;100, $E30="W"), AND(G30&lt;400,$E30="M")),0,1)))),0)</f>
        <v>0</v>
      </c>
      <c r="H31" s="17">
        <f>IF(OR($E30="M",$E30="W"),IF($D31="u60",H30*0.035*IF(OR(AND(H30&lt;100, $E30="W"), AND(H30&lt;400,$E30="M")),0,1),IF($D31="60-69",H30*0.025*IF(OR(AND(H30&lt;100, $E30="W"), AND(H30&lt;400,$E30="M")),0,1),IF($D31="70+",H30*0*IF(OR(AND(H30&lt;100, $E30="W"), AND(H30&lt;400,$E30="M")),0,1),H30*0.035*IF(OR(AND(H30&lt;100, $E30="W"), AND(H30&lt;400,$E30="M")),0,1)))),0)</f>
        <v>0</v>
      </c>
      <c r="I31" s="17">
        <f>IF(OR($E30="M",$E30="W"),IF($D31="u60",I30*0.035*IF(OR(AND(I30&lt;100, $E30="W"), AND(I30&lt;400,$E30="M")),0,1),IF($D31="60-69",I30*0.025*IF(OR(AND(I30&lt;100, $E30="W"), AND(I30&lt;400,$E30="M")),0,1),IF($D31="70+",I30*0*IF(OR(AND(I30&lt;100, $E30="W"), AND(I30&lt;400,$E30="M")),0,1),I30*0.035*IF(OR(AND(I30&lt;100, $E30="W"), AND(I30&lt;400,$E30="M")),0,1)))),0)</f>
        <v>0</v>
      </c>
      <c r="J31" s="17">
        <f>IF(OR($E30="M",$E30="W"),IF($D31="u60",J30*0.035*IF(OR(AND(J30&lt;100, $E30="W"), AND(J30&lt;400,$E30="M")),0,1),IF($D31="60-69",J30*0.025*IF(OR(AND(J30&lt;100, $E30="W"), AND(J30&lt;400,$E30="M")),0,1),IF($D31="70+",J30*0*IF(OR(AND(J30&lt;100, $E30="W"), AND(J30&lt;400,$E30="M")),0,1),J30*0.035*IF(OR(AND(J30&lt;100, $E30="W"), AND(J30&lt;400,$E30="M")),0,1)))),0)</f>
        <v>0</v>
      </c>
      <c r="K31" s="17">
        <f t="shared" si="0"/>
        <v>0</v>
      </c>
      <c r="L31" s="17"/>
      <c r="M31" s="62"/>
      <c r="N31" s="68"/>
      <c r="O31" s="69"/>
    </row>
    <row r="32" spans="1:15" ht="14.4" thickBot="1" x14ac:dyDescent="0.3">
      <c r="A32" s="18"/>
      <c r="B32" s="19"/>
      <c r="C32" s="20"/>
      <c r="D32" s="20"/>
      <c r="E32" s="36"/>
      <c r="F32" s="21">
        <f>IF(OR($E30="M",$E30="W"),IF($D31="u60",F30*IF(OR(AND(F30&lt;100, $E30="W"), AND(F30&lt;400,$E30="M")),0.07,0.035),IF($D31="60-69",F30*0.025*IF(OR(AND(F30&lt;100, $E30="W"), AND(F30&lt;400,$E30="M")),1,0),IF($D31="70+",F30*0,F30*IF(OR(AND(F30&lt;100, $E30="W"), AND(F30&lt;400,$E30="M")),0.07,0.035)))),0)</f>
        <v>0</v>
      </c>
      <c r="G32" s="21">
        <f>IF(OR($E30="M",$E30="W"),IF($D31="u60",G30*IF(OR(AND(G30&lt;100, $E30="W"), AND(G30&lt;400,$E30="M")),0.07,0.035),IF($D31="60-69",G30*0.025*IF(OR(AND(G30&lt;100, $E30="W"), AND(G30&lt;400,$E30="M")),1,0),IF($D31="70+",G30*0,G30*IF(OR(AND(G30&lt;100, $E30="W"), AND(G30&lt;400,$E30="M")),0.07,0.035)))),0)</f>
        <v>0</v>
      </c>
      <c r="H32" s="21">
        <f>IF(OR($E30="M",$E30="W"),IF($D31="u60",H30*IF(OR(AND(H30&lt;100, $E30="W"), AND(H30&lt;400,$E30="M")),0.07,0.035),IF($D31="60-69",H30*0.025*IF(OR(AND(H30&lt;100, $E30="W"), AND(H30&lt;400,$E30="M")),1,0),IF($D31="70+",H30*0,H30*IF(OR(AND(H30&lt;100, $E30="W"), AND(H30&lt;400,$E30="M")),0.07,0.035)))),0)</f>
        <v>0</v>
      </c>
      <c r="I32" s="21">
        <f>IF(OR($E30="M",$E30="W"),IF($D31="u60",I30*IF(OR(AND(I30&lt;100, $E30="W"), AND(I30&lt;400,$E30="M")),0.07,0.035),IF($D31="60-69",I30*0.025*IF(OR(AND(I30&lt;100, $E30="W"), AND(I30&lt;400,$E30="M")),1,0),IF($D31="70+",I30*0,I30*IF(OR(AND(I30&lt;100, $E30="W"), AND(I30&lt;400,$E30="M")),0.07,0.035)))),0)</f>
        <v>0</v>
      </c>
      <c r="J32" s="21">
        <f>IF(OR($E30="M",$E30="W"),IF($D31="u60",J30*IF(OR(AND(J30&lt;100, $E30="W"), AND(J30&lt;400,$E30="M")),0.07,0.035),IF($D31="60-69",J30*0.025*IF(OR(AND(J30&lt;100, $E30="W"), AND(J30&lt;400,$E30="M")),1,0),IF($D31="70+",J30*0,J30*IF(OR(AND(J30&lt;100, $E30="W"), AND(J30&lt;400,$E30="M")),0.07,0.035)))),0)</f>
        <v>0</v>
      </c>
      <c r="K32" s="21">
        <f t="shared" si="0"/>
        <v>0</v>
      </c>
      <c r="L32" s="21">
        <f>SUM(K31:K32)</f>
        <v>0</v>
      </c>
      <c r="M32" s="63"/>
      <c r="N32" s="70"/>
      <c r="O32" s="71"/>
    </row>
    <row r="33" spans="1:15" ht="14.4" thickTop="1" x14ac:dyDescent="0.25">
      <c r="A33" s="22"/>
      <c r="B33" s="22"/>
      <c r="C33" s="22"/>
      <c r="D33" s="22"/>
      <c r="E33" s="22"/>
      <c r="F33" s="22"/>
      <c r="G33" s="77" t="s">
        <v>13</v>
      </c>
      <c r="H33" s="77"/>
      <c r="I33" s="28" t="s">
        <v>18</v>
      </c>
      <c r="J33" s="58">
        <f>Page02!J33 + COUNTA(B10,B13,B16,B19,B22,B26,B25,B26,B28,B31)</f>
        <v>0</v>
      </c>
      <c r="K33" s="27">
        <f>Page02!K33 + K9+K12+K15+K18+K21+K24+K27+K30</f>
        <v>0</v>
      </c>
      <c r="L33" s="24">
        <f>SUM(L9,L12,L15,L18,L21,L24,L27,L30)</f>
        <v>0</v>
      </c>
      <c r="M33" s="22" t="s">
        <v>12</v>
      </c>
      <c r="N33" s="25"/>
    </row>
    <row r="34" spans="1:15" ht="13.8" x14ac:dyDescent="0.25">
      <c r="A34" s="22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3">
        <f>Page02!L34 +L11+L14+L17+L20+L23+L26+L29+L32</f>
        <v>0</v>
      </c>
      <c r="M34" s="22" t="s">
        <v>50</v>
      </c>
      <c r="N34" s="26"/>
    </row>
    <row r="35" spans="1:15" ht="13.8" x14ac:dyDescent="0.25">
      <c r="A35" s="22"/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</row>
    <row r="36" spans="1:15" ht="13.8" x14ac:dyDescent="0.25">
      <c r="A36" s="72" t="s">
        <v>65</v>
      </c>
      <c r="B36" s="72"/>
      <c r="C36" s="73"/>
      <c r="D36" s="73"/>
      <c r="E36" s="73"/>
      <c r="F36" s="73"/>
      <c r="G36" s="73"/>
      <c r="H36" s="54" t="s">
        <v>66</v>
      </c>
      <c r="I36" s="73"/>
      <c r="J36" s="73"/>
      <c r="K36" s="73"/>
      <c r="L36" s="73"/>
      <c r="M36" s="22"/>
      <c r="N36" s="22"/>
      <c r="O36" s="22"/>
    </row>
    <row r="37" spans="1:15" ht="13.8" x14ac:dyDescent="0.25">
      <c r="A37" s="22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</row>
  </sheetData>
  <sheetProtection algorithmName="SHA-512" hashValue="RVdg1dzrdAYlti9qvBbKXEwitKDkVtwf2JuKPDbi9nIAScPnrS++HZQv5EDKn9KQBKoog1ljh9TBR7z3zGyFTg==" saltValue="gXDojK9jyAECkqjN67G2TQ==" spinCount="100000" sheet="1" objects="1" scenarios="1" selectLockedCells="1"/>
  <mergeCells count="35">
    <mergeCell ref="N32:O32"/>
    <mergeCell ref="G33:H33"/>
    <mergeCell ref="A36:B36"/>
    <mergeCell ref="C36:G36"/>
    <mergeCell ref="I36:L36"/>
    <mergeCell ref="N31:O31"/>
    <mergeCell ref="N20:O20"/>
    <mergeCell ref="N21:O21"/>
    <mergeCell ref="N22:O22"/>
    <mergeCell ref="N23:O23"/>
    <mergeCell ref="N24:O24"/>
    <mergeCell ref="N25:O25"/>
    <mergeCell ref="N26:O26"/>
    <mergeCell ref="N27:O27"/>
    <mergeCell ref="N28:O28"/>
    <mergeCell ref="N29:O29"/>
    <mergeCell ref="N30:O30"/>
    <mergeCell ref="N19:O19"/>
    <mergeCell ref="A6:O6"/>
    <mergeCell ref="N9:O9"/>
    <mergeCell ref="N10:O10"/>
    <mergeCell ref="N11:O11"/>
    <mergeCell ref="N12:O12"/>
    <mergeCell ref="N13:O13"/>
    <mergeCell ref="N14:O14"/>
    <mergeCell ref="N15:O15"/>
    <mergeCell ref="N16:O16"/>
    <mergeCell ref="N17:O17"/>
    <mergeCell ref="N18:O18"/>
    <mergeCell ref="G1:I1"/>
    <mergeCell ref="AY1:AZ1"/>
    <mergeCell ref="G2:I2"/>
    <mergeCell ref="I4:K4"/>
    <mergeCell ref="C5:F5"/>
    <mergeCell ref="G5:H5"/>
  </mergeCells>
  <dataValidations count="5">
    <dataValidation allowBlank="1" showInputMessage="1" showErrorMessage="1" errorTitle="Age Group" error="Please enter U60 if Employee is less than 60 years old. Or Enter B67 if he/she is between 60 and 70 years old. Or Enter 70+ if he/she is 70 years or over" promptTitle="Age Group" sqref="E10:E11 E13:E14 E16:E17 E19:E20 E22:E23 E25:E26 E28:E29 E31:E32" xr:uid="{00000000-0002-0000-0300-000000000000}"/>
    <dataValidation type="list" allowBlank="1" showInputMessage="1" showErrorMessage="1" errorTitle="Age Group" error="Please enter U60 if Employee is less than 60 years old. Or Enter B67 if he/she is between 60 and 70 years old. Or Enter 70+ if he/she is 70 years or over" promptTitle="Age Group" sqref="D10 D28 D25 D22 D19 D16 D13 D31" xr:uid="{00000000-0002-0000-0300-000001000000}">
      <formula1>$AY$2:$AY$4</formula1>
    </dataValidation>
    <dataValidation type="list" allowBlank="1" showInputMessage="1" showErrorMessage="1" sqref="E9 E12 E15 E18 E21 E24 E27 E30" xr:uid="{00000000-0002-0000-0300-000002000000}">
      <formula1>$P$3:$P$4</formula1>
    </dataValidation>
    <dataValidation type="list" allowBlank="1" showInputMessage="1" showErrorMessage="1" errorTitle="Sex" error="Please enter M for male of F for female" promptTitle="Sex" sqref="C19 C28 C22 C25" xr:uid="{00000000-0002-0000-0300-000003000000}">
      <formula1>$P$1:$P$2</formula1>
    </dataValidation>
    <dataValidation type="list" allowBlank="1" showInputMessage="1" showErrorMessage="1" errorTitle="Sex" error="Please enter M for male or F for female" promptTitle="Sex" sqref="C13 C31 C10 C16" xr:uid="{00000000-0002-0000-0300-000004000000}">
      <formula1>$P$1:$P$2</formula1>
    </dataValidation>
  </dataValidations>
  <pageMargins left="0.5" right="0.5" top="0.25" bottom="0.25" header="0.5" footer="0.5"/>
  <pageSetup paperSize="5" scale="92" orientation="landscape" r:id="rId1"/>
  <headerFooter alignWithMargins="0">
    <oddFooter>&amp;L
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5778" r:id="rId4" name="Drop Down 2">
              <controlPr defaultSize="0" autoLine="0" autoPict="0">
                <anchor moveWithCells="1">
                  <from>
                    <xdr:col>8</xdr:col>
                    <xdr:colOff>937260</xdr:colOff>
                    <xdr:row>4</xdr:row>
                    <xdr:rowOff>7620</xdr:rowOff>
                  </from>
                  <to>
                    <xdr:col>10</xdr:col>
                    <xdr:colOff>220980</xdr:colOff>
                    <xdr:row>5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7A92EE-DADA-4AB2-902D-B68C461AED07}">
  <sheetPr>
    <pageSetUpPr fitToPage="1"/>
  </sheetPr>
  <dimension ref="A1:BA37"/>
  <sheetViews>
    <sheetView zoomScale="86" zoomScaleNormal="86" workbookViewId="0">
      <selection activeCell="C36" sqref="C36:G36"/>
    </sheetView>
  </sheetViews>
  <sheetFormatPr defaultRowHeight="13.2" x14ac:dyDescent="0.25"/>
  <cols>
    <col min="1" max="1" width="14.5546875" customWidth="1"/>
    <col min="2" max="2" width="25.6640625" customWidth="1"/>
    <col min="3" max="3" width="4.33203125" customWidth="1"/>
    <col min="4" max="4" width="8.6640625" customWidth="1"/>
    <col min="5" max="5" width="3.6640625" customWidth="1"/>
    <col min="6" max="10" width="14.109375" customWidth="1"/>
    <col min="11" max="11" width="16.109375" bestFit="1" customWidth="1"/>
    <col min="12" max="12" width="19.5546875" customWidth="1"/>
    <col min="13" max="14" width="3.6640625" customWidth="1"/>
    <col min="15" max="15" width="16.88671875" customWidth="1"/>
    <col min="16" max="16" width="6.6640625" hidden="1" customWidth="1"/>
    <col min="49" max="49" width="15.6640625" bestFit="1" customWidth="1"/>
    <col min="50" max="50" width="14.88671875" bestFit="1" customWidth="1"/>
    <col min="51" max="51" width="8.88671875" customWidth="1"/>
    <col min="52" max="52" width="17.109375" bestFit="1" customWidth="1"/>
  </cols>
  <sheetData>
    <row r="1" spans="1:53" ht="15.6" x14ac:dyDescent="0.3">
      <c r="A1" s="1"/>
      <c r="B1" s="2"/>
      <c r="F1" s="2"/>
      <c r="G1" s="75" t="s">
        <v>0</v>
      </c>
      <c r="H1" s="75"/>
      <c r="I1" s="75"/>
      <c r="L1" s="4" t="s">
        <v>15</v>
      </c>
      <c r="M1" s="4"/>
      <c r="N1" s="4"/>
      <c r="O1" s="2"/>
      <c r="P1" s="40" t="s">
        <v>21</v>
      </c>
      <c r="AW1" s="45" t="s">
        <v>40</v>
      </c>
      <c r="AX1" s="45" t="s">
        <v>41</v>
      </c>
      <c r="AY1" s="74" t="s">
        <v>43</v>
      </c>
      <c r="AZ1" s="74"/>
      <c r="BA1" s="45" t="s">
        <v>59</v>
      </c>
    </row>
    <row r="2" spans="1:53" ht="15.6" x14ac:dyDescent="0.3">
      <c r="A2" s="2"/>
      <c r="B2" s="2"/>
      <c r="F2" s="2"/>
      <c r="G2" s="74" t="s">
        <v>1</v>
      </c>
      <c r="H2" s="74"/>
      <c r="I2" s="74"/>
      <c r="L2" s="32"/>
      <c r="M2" s="5"/>
      <c r="O2" s="3" t="s">
        <v>121</v>
      </c>
      <c r="P2" s="38" t="s">
        <v>20</v>
      </c>
      <c r="AW2" s="45" t="s">
        <v>14</v>
      </c>
      <c r="AX2" s="49">
        <f>EOMONTH(G5,-1)+1</f>
        <v>45839</v>
      </c>
      <c r="AY2" s="53" t="s">
        <v>47</v>
      </c>
      <c r="AZ2" s="45" t="s">
        <v>44</v>
      </c>
      <c r="BA2">
        <f>WEEKNUM(G5,12)-WEEKNUM(DATE(YEAR(G5),MONTH(G5),1),12)+1</f>
        <v>5</v>
      </c>
    </row>
    <row r="3" spans="1:53" ht="15.6" x14ac:dyDescent="0.3">
      <c r="A3" s="2"/>
      <c r="B3" s="2"/>
      <c r="F3" s="3" t="s">
        <v>6</v>
      </c>
      <c r="G3" s="33"/>
      <c r="H3" s="33"/>
      <c r="I3" s="34"/>
      <c r="J3" s="2"/>
      <c r="L3" s="2"/>
      <c r="M3" s="2"/>
      <c r="O3" s="2"/>
      <c r="P3" s="39" t="s">
        <v>22</v>
      </c>
      <c r="AW3" s="45" t="s">
        <v>35</v>
      </c>
      <c r="AY3" s="45" t="s">
        <v>62</v>
      </c>
      <c r="AZ3" s="45" t="s">
        <v>45</v>
      </c>
    </row>
    <row r="4" spans="1:53" ht="15" x14ac:dyDescent="0.25">
      <c r="A4" s="2"/>
      <c r="B4" s="2"/>
      <c r="F4" s="3" t="s">
        <v>2</v>
      </c>
      <c r="G4" s="35"/>
      <c r="H4" s="3" t="s">
        <v>3</v>
      </c>
      <c r="I4" s="80"/>
      <c r="J4" s="80"/>
      <c r="K4" s="80"/>
      <c r="L4" s="2"/>
      <c r="M4" s="2"/>
      <c r="N4" s="2"/>
      <c r="O4" s="2"/>
      <c r="P4" s="39" t="s">
        <v>21</v>
      </c>
      <c r="AW4" s="45" t="s">
        <v>36</v>
      </c>
      <c r="AY4" s="45" t="s">
        <v>48</v>
      </c>
      <c r="AZ4" s="45" t="s">
        <v>46</v>
      </c>
    </row>
    <row r="5" spans="1:53" ht="15.6" x14ac:dyDescent="0.3">
      <c r="A5" s="2"/>
      <c r="B5" s="2"/>
      <c r="C5" s="76" t="s">
        <v>4</v>
      </c>
      <c r="D5" s="76"/>
      <c r="E5" s="76"/>
      <c r="F5" s="76"/>
      <c r="G5" s="78">
        <v>45869</v>
      </c>
      <c r="H5" s="79"/>
      <c r="I5" s="55" t="s">
        <v>14</v>
      </c>
      <c r="J5" s="51">
        <v>7</v>
      </c>
      <c r="K5" s="50"/>
      <c r="L5" s="2"/>
      <c r="M5" s="2"/>
      <c r="N5" s="2"/>
      <c r="O5" s="2"/>
      <c r="R5" s="45"/>
      <c r="AW5" s="45" t="s">
        <v>37</v>
      </c>
    </row>
    <row r="6" spans="1:53" ht="18" customHeight="1" x14ac:dyDescent="0.25">
      <c r="A6" s="74" t="s">
        <v>5</v>
      </c>
      <c r="B6" s="74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AW6" s="45" t="s">
        <v>38</v>
      </c>
    </row>
    <row r="7" spans="1:53" ht="13.8" x14ac:dyDescent="0.25">
      <c r="A7" s="6"/>
      <c r="B7" s="6"/>
      <c r="C7" s="6"/>
      <c r="D7" s="52"/>
      <c r="E7" s="41" t="s">
        <v>22</v>
      </c>
      <c r="F7" s="7" t="s">
        <v>14</v>
      </c>
      <c r="G7" s="8" t="s">
        <v>14</v>
      </c>
      <c r="H7" s="8" t="s">
        <v>14</v>
      </c>
      <c r="I7" s="8" t="s">
        <v>14</v>
      </c>
      <c r="J7" s="9" t="s">
        <v>14</v>
      </c>
      <c r="K7" s="6" t="s">
        <v>16</v>
      </c>
      <c r="L7" s="10" t="s">
        <v>49</v>
      </c>
      <c r="M7" s="43" t="s">
        <v>19</v>
      </c>
      <c r="N7" s="60"/>
      <c r="O7" s="52"/>
      <c r="AW7" s="45" t="s">
        <v>39</v>
      </c>
    </row>
    <row r="8" spans="1:53" ht="14.4" thickBot="1" x14ac:dyDescent="0.3">
      <c r="A8" s="11" t="s">
        <v>7</v>
      </c>
      <c r="B8" s="12" t="s">
        <v>10</v>
      </c>
      <c r="C8" s="12" t="s">
        <v>8</v>
      </c>
      <c r="D8" s="12" t="s">
        <v>42</v>
      </c>
      <c r="E8" s="42" t="s">
        <v>21</v>
      </c>
      <c r="F8" s="46">
        <f>IF(WEEKDAY(AX2)&gt;J5-1,AX2+7-(WEEKDAY(AX2)-(J5-1)),IF(WEEKDAY(AX2)&lt;J5-1,AX2 + (J5-1) - WEEKDAY(AX2),AX2))</f>
        <v>45842</v>
      </c>
      <c r="G8" s="47">
        <f>F8+7</f>
        <v>45849</v>
      </c>
      <c r="H8" s="47">
        <f>G8+7</f>
        <v>45856</v>
      </c>
      <c r="I8" s="47">
        <f>H8+7</f>
        <v>45863</v>
      </c>
      <c r="J8" s="48" t="str">
        <f>IF(MONTH(I8+7)=MONTH(G5),I8+7,"")</f>
        <v/>
      </c>
      <c r="K8" s="12" t="s">
        <v>11</v>
      </c>
      <c r="L8" s="13" t="s">
        <v>17</v>
      </c>
      <c r="M8" s="44" t="s">
        <v>79</v>
      </c>
      <c r="N8" s="64" t="s">
        <v>9</v>
      </c>
      <c r="O8" s="59"/>
      <c r="AW8" s="45" t="s">
        <v>33</v>
      </c>
    </row>
    <row r="9" spans="1:53" ht="14.4" thickTop="1" x14ac:dyDescent="0.25">
      <c r="A9" s="14"/>
      <c r="B9" s="15"/>
      <c r="C9" s="16"/>
      <c r="D9" s="16"/>
      <c r="E9" s="36" t="s">
        <v>21</v>
      </c>
      <c r="F9" s="37"/>
      <c r="G9" s="37"/>
      <c r="H9" s="37"/>
      <c r="I9" s="37"/>
      <c r="J9" s="37"/>
      <c r="K9" s="17">
        <f t="shared" ref="K9:K32" si="0">SUM(F9:J9)</f>
        <v>0</v>
      </c>
      <c r="L9" s="17">
        <f>IF(D10="70+",0,K9)</f>
        <v>0</v>
      </c>
      <c r="M9" s="61">
        <f>COUNTIF(F9:J9,"&gt;0")</f>
        <v>0</v>
      </c>
      <c r="N9" s="66"/>
      <c r="O9" s="67"/>
      <c r="AW9" s="45" t="s">
        <v>34</v>
      </c>
    </row>
    <row r="10" spans="1:53" ht="13.8" x14ac:dyDescent="0.25">
      <c r="A10" s="29"/>
      <c r="B10" s="30"/>
      <c r="C10" s="31"/>
      <c r="D10" s="31"/>
      <c r="E10" s="36"/>
      <c r="F10" s="17">
        <f>IF(OR($E9="M",$E9="W"),IF($D10="u60",F9*0.035*IF(OR(AND(F9&lt;100, $E9="W"), AND(F9&lt;400,$E9="M")),0,1),IF($D10="60-69",F9*0.025*IF(OR(AND(F9&lt;100, $E9="W"), AND(F9&lt;400,$E9="M")),0,1),IF($D10="70+",F9*0*IF(OR(AND(F9&lt;100, $E9="W"), AND(F9&lt;400,$E9="M")),0,1),F9*0.035*IF(OR(AND(F9&lt;100, $E9="W"), AND(F9&lt;400,$E9="M")),0,1)))),0)</f>
        <v>0</v>
      </c>
      <c r="G10" s="17">
        <f>IF(OR($E9="M",$E9="W"),IF($D10="u60",G9*0.035*IF(OR(AND(G9&lt;100, $E9="W"), AND(G9&lt;400,$E9="M")),0,1),IF($D10="60-69",G9*0.025*IF(OR(AND(G9&lt;100, $E9="W"), AND(G9&lt;400,$E9="M")),0,1),IF($D10="70+",G9*0*IF(OR(AND(G9&lt;100, $E9="W"), AND(G9&lt;400,$E9="M")),0,1),G9*0.035*IF(OR(AND(G9&lt;100, $E9="W"), AND(G9&lt;400,$E9="M")),0,1)))),0)</f>
        <v>0</v>
      </c>
      <c r="H10" s="17">
        <f>IF(OR($E9="M",$E9="W"),IF($D10="u60",H9*0.035*IF(OR(AND(H9&lt;100, $E9="W"), AND(H9&lt;400,$E9="M")),0,1),IF($D10="60-69",H9*0.025*IF(OR(AND(H9&lt;100, $E9="W"), AND(H9&lt;400,$E9="M")),0,1),IF($D10="70+",H9*0*IF(OR(AND(H9&lt;100, $E9="W"), AND(H9&lt;400,$E9="M")),0,1),H9*0.035*IF(OR(AND(H9&lt;100, $E9="W"), AND(H9&lt;400,$E9="M")),0,1)))),0)</f>
        <v>0</v>
      </c>
      <c r="I10" s="17">
        <f>IF(OR($E9="M",$E9="W"),IF($D10="u60",I9*0.035*IF(OR(AND(I9&lt;100, $E9="W"), AND(I9&lt;400,$E9="M")),0,1),IF($D10="60-69",I9*0.025*IF(OR(AND(I9&lt;100, $E9="W"), AND(I9&lt;400,$E9="M")),0,1),IF($D10="70+",I9*0*IF(OR(AND(I9&lt;100, $E9="W"), AND(I9&lt;400,$E9="M")),0,1),I9*0.035*IF(OR(AND(I9&lt;100, $E9="W"), AND(I9&lt;400,$E9="M")),0,1)))),0)</f>
        <v>0</v>
      </c>
      <c r="J10" s="17">
        <f>IF(OR($E9="M",$E9="W"),IF($D10="u60",J9*0.035*IF(OR(AND(J9&lt;100, $E9="W"), AND(J9&lt;400,$E9="M")),0,1),IF($D10="60-69",J9*0.025*IF(OR(AND(J9&lt;100, $E9="W"), AND(J9&lt;400,$E9="M")),0,1),IF($D10="70+",J9*0*IF(OR(AND(J9&lt;100, $E9="W"), AND(J9&lt;400,$E9="M")),0,1),J9*0.035*IF(OR(AND(J9&lt;100, $E9="W"), AND(J9&lt;400,$E9="M")),0,1)))),0)</f>
        <v>0</v>
      </c>
      <c r="K10" s="17">
        <f t="shared" si="0"/>
        <v>0</v>
      </c>
      <c r="L10" s="17"/>
      <c r="M10" s="62"/>
      <c r="N10" s="68"/>
      <c r="O10" s="69"/>
      <c r="T10" s="45"/>
    </row>
    <row r="11" spans="1:53" ht="14.4" thickBot="1" x14ac:dyDescent="0.3">
      <c r="A11" s="18"/>
      <c r="B11" s="19"/>
      <c r="C11" s="20"/>
      <c r="D11" s="20"/>
      <c r="E11" s="36"/>
      <c r="F11" s="21">
        <f>IF(OR($E9="M",$E9="W"),IF($D10="u60",F9*IF(OR(AND(F9&lt;100, $E9="W"), AND(F9&lt;400,$E9="M")),0.07,0.035),IF($D10="60-69",F9*0.025*IF(OR(AND(F9&lt;100, $E9="W"), AND(F9&lt;400,$E9="M")),1,0),IF($D10="70+",F9*0,F9*IF(OR(AND(F9&lt;100, $E9="W"), AND(F9&lt;400,$E9="M")),0.07,0.035)))),0)</f>
        <v>0</v>
      </c>
      <c r="G11" s="21">
        <f>IF(OR($E9="M",$E9="W"),IF($D10="u60",G9*IF(OR(AND(G9&lt;100, $E9="W"), AND(G9&lt;400,$E9="M")),0.07,0.035),IF($D10="60-69",G9*0.025*IF(OR(AND(G9&lt;100, $E9="W"), AND(G9&lt;400,$E9="M")),1,0),IF($D10="70+",G9*0,G9*IF(OR(AND(G9&lt;100, $E9="W"), AND(G9&lt;400,$E9="M")),0.07,0.035)))),0)</f>
        <v>0</v>
      </c>
      <c r="H11" s="21">
        <f>IF(OR($E9="M",$E9="W"),IF($D10="u60",H9*IF(OR(AND(H9&lt;100, $E9="W"), AND(H9&lt;400,$E9="M")),0.07,0.035),IF($D10="60-69",H9*0.025*IF(OR(AND(H9&lt;100, $E9="W"), AND(H9&lt;400,$E9="M")),1,0),IF($D10="70+",H9*0,H9*IF(OR(AND(H9&lt;100, $E9="W"), AND(H9&lt;400,$E9="M")),0.07,0.035)))),0)</f>
        <v>0</v>
      </c>
      <c r="I11" s="21">
        <f>IF(OR($E9="M",$E9="W"),IF($D10="u60",I9*IF(OR(AND(I9&lt;100, $E9="W"), AND(I9&lt;400,$E9="M")),0.07,0.035),IF($D10="60-69",I9*0.025*IF(OR(AND(I9&lt;100, $E9="W"), AND(I9&lt;400,$E9="M")),1,0),IF($D10="70+",I9*0,I9*IF(OR(AND(I9&lt;100, $E9="W"), AND(I9&lt;400,$E9="M")),0.07,0.035)))),0)</f>
        <v>0</v>
      </c>
      <c r="J11" s="21">
        <f>IF(OR($E9="M",$E9="W"),IF($D10="u60",J9*IF(OR(AND(J9&lt;100, $E9="W"), AND(J9&lt;400,$E9="M")),0.07,0.035),IF($D10="60-69",J9*0.025*IF(OR(AND(J9&lt;100, $E9="W"), AND(J9&lt;400,$E9="M")),1,0),IF($D10="70+",J9*0,J9*IF(OR(AND(J9&lt;100, $E9="W"), AND(J9&lt;400,$E9="M")),0.07,0.035)))),0)</f>
        <v>0</v>
      </c>
      <c r="K11" s="21">
        <f t="shared" si="0"/>
        <v>0</v>
      </c>
      <c r="L11" s="21">
        <f>SUM(K10:K11)</f>
        <v>0</v>
      </c>
      <c r="M11" s="63"/>
      <c r="N11" s="70"/>
      <c r="O11" s="71"/>
    </row>
    <row r="12" spans="1:53" ht="14.4" thickTop="1" x14ac:dyDescent="0.25">
      <c r="A12" s="14"/>
      <c r="B12" s="15"/>
      <c r="C12" s="16"/>
      <c r="D12" s="16"/>
      <c r="E12" s="36" t="s">
        <v>21</v>
      </c>
      <c r="F12" s="37"/>
      <c r="G12" s="37"/>
      <c r="H12" s="37"/>
      <c r="I12" s="37"/>
      <c r="J12" s="37"/>
      <c r="K12" s="17">
        <f t="shared" si="0"/>
        <v>0</v>
      </c>
      <c r="L12" s="17">
        <f>IF(D13="70+",0,K12)</f>
        <v>0</v>
      </c>
      <c r="M12" s="61">
        <f>COUNTIF(F12:J12,"&gt;0")</f>
        <v>0</v>
      </c>
      <c r="N12" s="66"/>
      <c r="O12" s="67"/>
    </row>
    <row r="13" spans="1:53" ht="13.8" x14ac:dyDescent="0.25">
      <c r="A13" s="29"/>
      <c r="B13" s="30"/>
      <c r="C13" s="31"/>
      <c r="D13" s="31"/>
      <c r="E13" s="36"/>
      <c r="F13" s="17">
        <f>IF(OR($E12="M",$E12="W"),IF($D13="u60",F12*0.035*IF(OR(AND(F12&lt;100, $E12="W"), AND(F12&lt;400,$E12="M")),0,1),IF($D13="60-69",F12*0.025*IF(OR(AND(F12&lt;100, $E12="W"), AND(F12&lt;400,$E12="M")),0,1),IF($D13="70+",F12*0*IF(OR(AND(F12&lt;100, $E12="W"), AND(F12&lt;400,$E12="M")),0,1),F12*0.035*IF(OR(AND(F12&lt;100, $E12="W"), AND(F12&lt;400,$E12="M")),0,1)))),0)</f>
        <v>0</v>
      </c>
      <c r="G13" s="17">
        <f>IF(OR($E12="M",$E12="W"),IF($D13="u60",G12*0.035*IF(OR(AND(G12&lt;100, $E12="W"), AND(G12&lt;400,$E12="M")),0,1),IF($D13="60-69",G12*0.025*IF(OR(AND(G12&lt;100, $E12="W"), AND(G12&lt;400,$E12="M")),0,1),IF($D13="70+",G12*0*IF(OR(AND(G12&lt;100, $E12="W"), AND(G12&lt;400,$E12="M")),0,1),G12*0.035*IF(OR(AND(G12&lt;100, $E12="W"), AND(G12&lt;400,$E12="M")),0,1)))),0)</f>
        <v>0</v>
      </c>
      <c r="H13" s="17">
        <f>IF(OR($E12="M",$E12="W"),IF($D13="u60",H12*0.035*IF(OR(AND(H12&lt;100, $E12="W"), AND(H12&lt;400,$E12="M")),0,1),IF($D13="60-69",H12*0.025*IF(OR(AND(H12&lt;100, $E12="W"), AND(H12&lt;400,$E12="M")),0,1),IF($D13="70+",H12*0*IF(OR(AND(H12&lt;100, $E12="W"), AND(H12&lt;400,$E12="M")),0,1),H12*0.035*IF(OR(AND(H12&lt;100, $E12="W"), AND(H12&lt;400,$E12="M")),0,1)))),0)</f>
        <v>0</v>
      </c>
      <c r="I13" s="17">
        <f>IF(OR($E12="M",$E12="W"),IF($D13="u60",I12*0.035*IF(OR(AND(I12&lt;100, $E12="W"), AND(I12&lt;400,$E12="M")),0,1),IF($D13="60-69",I12*0.025*IF(OR(AND(I12&lt;100, $E12="W"), AND(I12&lt;400,$E12="M")),0,1),IF($D13="70+",I12*0*IF(OR(AND(I12&lt;100, $E12="W"), AND(I12&lt;400,$E12="M")),0,1),I12*0.035*IF(OR(AND(I12&lt;100, $E12="W"), AND(I12&lt;400,$E12="M")),0,1)))),0)</f>
        <v>0</v>
      </c>
      <c r="J13" s="17">
        <f>IF(OR($E12="M",$E12="W"),IF($D13="u60",J12*0.035*IF(OR(AND(J12&lt;100, $E12="W"), AND(J12&lt;400,$E12="M")),0,1),IF($D13="60-69",J12*0.025*IF(OR(AND(J12&lt;100, $E12="W"), AND(J12&lt;400,$E12="M")),0,1),IF($D13="70+",J12*0*IF(OR(AND(J12&lt;100, $E12="W"), AND(J12&lt;400,$E12="M")),0,1),J12*0.035*IF(OR(AND(J12&lt;100, $E12="W"), AND(J12&lt;400,$E12="M")),0,1)))),0)</f>
        <v>0</v>
      </c>
      <c r="K13" s="17">
        <f t="shared" si="0"/>
        <v>0</v>
      </c>
      <c r="L13" s="17"/>
      <c r="M13" s="62"/>
      <c r="N13" s="68"/>
      <c r="O13" s="69"/>
    </row>
    <row r="14" spans="1:53" ht="14.4" thickBot="1" x14ac:dyDescent="0.3">
      <c r="A14" s="18"/>
      <c r="B14" s="19"/>
      <c r="C14" s="20"/>
      <c r="D14" s="20"/>
      <c r="E14" s="36"/>
      <c r="F14" s="21">
        <f>IF(OR($E12="M",$E12="W"),IF($D13="u60",F12*IF(OR(AND(F12&lt;100, $E12="W"), AND(F12&lt;400,$E12="M")),0.07,0.035),IF($D13="60-69",F12*0.025*IF(OR(AND(F12&lt;100, $E12="W"), AND(F12&lt;400,$E12="M")),1,0),IF($D13="70+",F12*0,F12*IF(OR(AND(F12&lt;100, $E12="W"), AND(F12&lt;400,$E12="M")),0.07,0.035)))),0)</f>
        <v>0</v>
      </c>
      <c r="G14" s="21">
        <f>IF(OR($E12="M",$E12="W"),IF($D13="u60",G12*IF(OR(AND(G12&lt;100, $E12="W"), AND(G12&lt;400,$E12="M")),0.07,0.035),IF($D13="60-69",G12*0.025*IF(OR(AND(G12&lt;100, $E12="W"), AND(G12&lt;400,$E12="M")),1,0),IF($D13="70+",G12*0,G12*IF(OR(AND(G12&lt;100, $E12="W"), AND(G12&lt;400,$E12="M")),0.07,0.035)))),0)</f>
        <v>0</v>
      </c>
      <c r="H14" s="21">
        <f>IF(OR($E12="M",$E12="W"),IF($D13="u60",H12*IF(OR(AND(H12&lt;100, $E12="W"), AND(H12&lt;400,$E12="M")),0.07,0.035),IF($D13="60-69",H12*0.025*IF(OR(AND(H12&lt;100, $E12="W"), AND(H12&lt;400,$E12="M")),1,0),IF($D13="70+",H12*0,H12*IF(OR(AND(H12&lt;100, $E12="W"), AND(H12&lt;400,$E12="M")),0.07,0.035)))),0)</f>
        <v>0</v>
      </c>
      <c r="I14" s="21">
        <f>IF(OR($E12="M",$E12="W"),IF($D13="u60",I12*IF(OR(AND(I12&lt;100, $E12="W"), AND(I12&lt;400,$E12="M")),0.07,0.035),IF($D13="60-69",I12*0.025*IF(OR(AND(I12&lt;100, $E12="W"), AND(I12&lt;400,$E12="M")),1,0),IF($D13="70+",I12*0,I12*IF(OR(AND(I12&lt;100, $E12="W"), AND(I12&lt;400,$E12="M")),0.07,0.035)))),0)</f>
        <v>0</v>
      </c>
      <c r="J14" s="21">
        <f>IF(OR($E12="M",$E12="W"),IF($D13="u60",J12*IF(OR(AND(J12&lt;100, $E12="W"), AND(J12&lt;400,$E12="M")),0.07,0.035),IF($D13="60-69",J12*0.025*IF(OR(AND(J12&lt;100, $E12="W"), AND(J12&lt;400,$E12="M")),1,0),IF($D13="70+",J12*0,J12*IF(OR(AND(J12&lt;100, $E12="W"), AND(J12&lt;400,$E12="M")),0.07,0.035)))),0)</f>
        <v>0</v>
      </c>
      <c r="K14" s="21">
        <f t="shared" si="0"/>
        <v>0</v>
      </c>
      <c r="L14" s="21">
        <f>SUM(K13:K14)</f>
        <v>0</v>
      </c>
      <c r="M14" s="63"/>
      <c r="N14" s="70"/>
      <c r="O14" s="71"/>
    </row>
    <row r="15" spans="1:53" ht="14.4" thickTop="1" x14ac:dyDescent="0.25">
      <c r="A15" s="14"/>
      <c r="B15" s="15"/>
      <c r="C15" s="16"/>
      <c r="D15" s="16"/>
      <c r="E15" s="36" t="s">
        <v>21</v>
      </c>
      <c r="F15" s="37"/>
      <c r="G15" s="37"/>
      <c r="H15" s="37"/>
      <c r="I15" s="37"/>
      <c r="J15" s="37"/>
      <c r="K15" s="17">
        <f t="shared" si="0"/>
        <v>0</v>
      </c>
      <c r="L15" s="17">
        <f>IF(D16="70+",0,K15)</f>
        <v>0</v>
      </c>
      <c r="M15" s="61">
        <f>COUNTIF(F15:J15,"&gt;0")</f>
        <v>0</v>
      </c>
      <c r="N15" s="66"/>
      <c r="O15" s="67"/>
    </row>
    <row r="16" spans="1:53" ht="13.8" x14ac:dyDescent="0.25">
      <c r="A16" s="29"/>
      <c r="B16" s="30"/>
      <c r="C16" s="31"/>
      <c r="D16" s="31"/>
      <c r="E16" s="36"/>
      <c r="F16" s="17">
        <f>IF(OR($E15="M",$E15="W"),IF($D16="u60",F15*0.035*IF(OR(AND(F15&lt;100, $E15="W"), AND(F15&lt;400,$E15="M")),0,1),IF($D16="60-69",F15*0.025*IF(OR(AND(F15&lt;100, $E15="W"), AND(F15&lt;400,$E15="M")),0,1),IF($D16="70+",F15*0*IF(OR(AND(F15&lt;100, $E15="W"), AND(F15&lt;400,$E15="M")),0,1),F15*0.035*IF(OR(AND(F15&lt;100, $E15="W"), AND(F15&lt;400,$E15="M")),0,1)))),0)</f>
        <v>0</v>
      </c>
      <c r="G16" s="17">
        <f>IF(OR($E15="M",$E15="W"),IF($D16="u60",G15*0.035*IF(OR(AND(G15&lt;100, $E15="W"), AND(G15&lt;400,$E15="M")),0,1),IF($D16="60-69",G15*0.025*IF(OR(AND(G15&lt;100, $E15="W"), AND(G15&lt;400,$E15="M")),0,1),IF($D16="70+",G15*0*IF(OR(AND(G15&lt;100, $E15="W"), AND(G15&lt;400,$E15="M")),0,1),G15*0.035*IF(OR(AND(G15&lt;100, $E15="W"), AND(G15&lt;400,$E15="M")),0,1)))),0)</f>
        <v>0</v>
      </c>
      <c r="H16" s="17">
        <f>IF(OR($E15="M",$E15="W"),IF($D16="u60",H15*0.035*IF(OR(AND(H15&lt;100, $E15="W"), AND(H15&lt;400,$E15="M")),0,1),IF($D16="60-69",H15*0.025*IF(OR(AND(H15&lt;100, $E15="W"), AND(H15&lt;400,$E15="M")),0,1),IF($D16="70+",H15*0*IF(OR(AND(H15&lt;100, $E15="W"), AND(H15&lt;400,$E15="M")),0,1),H15*0.035*IF(OR(AND(H15&lt;100, $E15="W"), AND(H15&lt;400,$E15="M")),0,1)))),0)</f>
        <v>0</v>
      </c>
      <c r="I16" s="17">
        <f>IF(OR($E15="M",$E15="W"),IF($D16="u60",I15*0.035*IF(OR(AND(I15&lt;100, $E15="W"), AND(I15&lt;400,$E15="M")),0,1),IF($D16="60-69",I15*0.025*IF(OR(AND(I15&lt;100, $E15="W"), AND(I15&lt;400,$E15="M")),0,1),IF($D16="70+",I15*0*IF(OR(AND(I15&lt;100, $E15="W"), AND(I15&lt;400,$E15="M")),0,1),I15*0.035*IF(OR(AND(I15&lt;100, $E15="W"), AND(I15&lt;400,$E15="M")),0,1)))),0)</f>
        <v>0</v>
      </c>
      <c r="J16" s="17">
        <f>IF(OR($E15="M",$E15="W"),IF($D16="u60",J15*0.035*IF(OR(AND(J15&lt;100, $E15="W"), AND(J15&lt;400,$E15="M")),0,1),IF($D16="60-69",J15*0.025*IF(OR(AND(J15&lt;100, $E15="W"), AND(J15&lt;400,$E15="M")),0,1),IF($D16="70+",J15*0*IF(OR(AND(J15&lt;100, $E15="W"), AND(J15&lt;400,$E15="M")),0,1),J15*0.035*IF(OR(AND(J15&lt;100, $E15="W"), AND(J15&lt;400,$E15="M")),0,1)))),0)</f>
        <v>0</v>
      </c>
      <c r="K16" s="17">
        <f t="shared" si="0"/>
        <v>0</v>
      </c>
      <c r="L16" s="17"/>
      <c r="M16" s="62"/>
      <c r="N16" s="68"/>
      <c r="O16" s="69"/>
    </row>
    <row r="17" spans="1:15" ht="14.4" thickBot="1" x14ac:dyDescent="0.3">
      <c r="A17" s="18"/>
      <c r="B17" s="19"/>
      <c r="C17" s="20"/>
      <c r="D17" s="20"/>
      <c r="E17" s="36"/>
      <c r="F17" s="21">
        <f>IF(OR($E15="M",$E15="W"),IF($D16="u60",F15*IF(OR(AND(F15&lt;100, $E15="W"), AND(F15&lt;400,$E15="M")),0.07,0.035),IF($D16="60-69",F15*0.025*IF(OR(AND(F15&lt;100, $E15="W"), AND(F15&lt;400,$E15="M")),1,0),IF($D16="70+",F15*0,F15*IF(OR(AND(F15&lt;100, $E15="W"), AND(F15&lt;400,$E15="M")),0.07,0.035)))),0)</f>
        <v>0</v>
      </c>
      <c r="G17" s="21">
        <f>IF(OR($E15="M",$E15="W"),IF($D16="u60",G15*IF(OR(AND(G15&lt;100, $E15="W"), AND(G15&lt;400,$E15="M")),0.07,0.035),IF($D16="60-69",G15*0.025*IF(OR(AND(G15&lt;100, $E15="W"), AND(G15&lt;400,$E15="M")),1,0),IF($D16="70+",G15*0,G15*IF(OR(AND(G15&lt;100, $E15="W"), AND(G15&lt;400,$E15="M")),0.07,0.035)))),0)</f>
        <v>0</v>
      </c>
      <c r="H17" s="21">
        <f>IF(OR($E15="M",$E15="W"),IF($D16="u60",H15*IF(OR(AND(H15&lt;100, $E15="W"), AND(H15&lt;400,$E15="M")),0.07,0.035),IF($D16="60-69",H15*0.025*IF(OR(AND(H15&lt;100, $E15="W"), AND(H15&lt;400,$E15="M")),1,0),IF($D16="70+",H15*0,H15*IF(OR(AND(H15&lt;100, $E15="W"), AND(H15&lt;400,$E15="M")),0.07,0.035)))),0)</f>
        <v>0</v>
      </c>
      <c r="I17" s="21">
        <f>IF(OR($E15="M",$E15="W"),IF($D16="u60",I15*IF(OR(AND(I15&lt;100, $E15="W"), AND(I15&lt;400,$E15="M")),0.07,0.035),IF($D16="60-69",I15*0.025*IF(OR(AND(I15&lt;100, $E15="W"), AND(I15&lt;400,$E15="M")),1,0),IF($D16="70+",I15*0,I15*IF(OR(AND(I15&lt;100, $E15="W"), AND(I15&lt;400,$E15="M")),0.07,0.035)))),0)</f>
        <v>0</v>
      </c>
      <c r="J17" s="21">
        <f>IF(OR($E15="M",$E15="W"),IF($D16="u60",J15*IF(OR(AND(J15&lt;100, $E15="W"), AND(J15&lt;400,$E15="M")),0.07,0.035),IF($D16="60-69",J15*0.025*IF(OR(AND(J15&lt;100, $E15="W"), AND(J15&lt;400,$E15="M")),1,0),IF($D16="70+",J15*0,J15*IF(OR(AND(J15&lt;100, $E15="W"), AND(J15&lt;400,$E15="M")),0.07,0.035)))),0)</f>
        <v>0</v>
      </c>
      <c r="K17" s="21">
        <f t="shared" si="0"/>
        <v>0</v>
      </c>
      <c r="L17" s="21">
        <f>SUM(K16:K17)</f>
        <v>0</v>
      </c>
      <c r="M17" s="63"/>
      <c r="N17" s="70"/>
      <c r="O17" s="71"/>
    </row>
    <row r="18" spans="1:15" ht="14.4" thickTop="1" x14ac:dyDescent="0.25">
      <c r="A18" s="14"/>
      <c r="B18" s="15"/>
      <c r="C18" s="16"/>
      <c r="D18" s="16"/>
      <c r="E18" s="36" t="s">
        <v>21</v>
      </c>
      <c r="F18" s="37"/>
      <c r="G18" s="37"/>
      <c r="H18" s="37"/>
      <c r="I18" s="37"/>
      <c r="J18" s="37"/>
      <c r="K18" s="17">
        <f t="shared" si="0"/>
        <v>0</v>
      </c>
      <c r="L18" s="17">
        <f>IF(D19="70+",0,K18)</f>
        <v>0</v>
      </c>
      <c r="M18" s="61">
        <f>COUNTIF(F18:J18,"&gt;0")</f>
        <v>0</v>
      </c>
      <c r="N18" s="66"/>
      <c r="O18" s="67"/>
    </row>
    <row r="19" spans="1:15" ht="13.8" x14ac:dyDescent="0.25">
      <c r="A19" s="29"/>
      <c r="B19" s="30"/>
      <c r="C19" s="31"/>
      <c r="D19" s="31"/>
      <c r="E19" s="36"/>
      <c r="F19" s="17">
        <f>IF(OR($E18="M",$E18="W"),IF($D19="u60",F18*0.035*IF(OR(AND(F18&lt;100, $E18="W"), AND(F18&lt;400,$E18="M")),0,1),IF($D19="60-69",F18*0.025*IF(OR(AND(F18&lt;100, $E18="W"), AND(F18&lt;400,$E18="M")),0,1),IF($D19="70+",F18*0*IF(OR(AND(F18&lt;100, $E18="W"), AND(F18&lt;400,$E18="M")),0,1),F18*0.035*IF(OR(AND(F18&lt;100, $E18="W"), AND(F18&lt;400,$E18="M")),0,1)))),0)</f>
        <v>0</v>
      </c>
      <c r="G19" s="17">
        <f>IF(OR($E18="M",$E18="W"),IF($D19="u60",G18*0.035*IF(OR(AND(G18&lt;100, $E18="W"), AND(G18&lt;400,$E18="M")),0,1),IF($D19="60-69",G18*0.025*IF(OR(AND(G18&lt;100, $E18="W"), AND(G18&lt;400,$E18="M")),0,1),IF($D19="70+",G18*0*IF(OR(AND(G18&lt;100, $E18="W"), AND(G18&lt;400,$E18="M")),0,1),G18*0.035*IF(OR(AND(G18&lt;100, $E18="W"), AND(G18&lt;400,$E18="M")),0,1)))),0)</f>
        <v>0</v>
      </c>
      <c r="H19" s="17">
        <f>IF(OR($E18="M",$E18="W"),IF($D19="u60",H18*0.035*IF(OR(AND(H18&lt;100, $E18="W"), AND(H18&lt;400,$E18="M")),0,1),IF($D19="60-69",H18*0.025*IF(OR(AND(H18&lt;100, $E18="W"), AND(H18&lt;400,$E18="M")),0,1),IF($D19="70+",H18*0*IF(OR(AND(H18&lt;100, $E18="W"), AND(H18&lt;400,$E18="M")),0,1),H18*0.035*IF(OR(AND(H18&lt;100, $E18="W"), AND(H18&lt;400,$E18="M")),0,1)))),0)</f>
        <v>0</v>
      </c>
      <c r="I19" s="17">
        <f>IF(OR($E18="M",$E18="W"),IF($D19="u60",I18*0.035*IF(OR(AND(I18&lt;100, $E18="W"), AND(I18&lt;400,$E18="M")),0,1),IF($D19="60-69",I18*0.025*IF(OR(AND(I18&lt;100, $E18="W"), AND(I18&lt;400,$E18="M")),0,1),IF($D19="70+",I18*0*IF(OR(AND(I18&lt;100, $E18="W"), AND(I18&lt;400,$E18="M")),0,1),I18*0.035*IF(OR(AND(I18&lt;100, $E18="W"), AND(I18&lt;400,$E18="M")),0,1)))),0)</f>
        <v>0</v>
      </c>
      <c r="J19" s="17">
        <f>IF(OR($E18="M",$E18="W"),IF($D19="u60",J18*0.035*IF(OR(AND(J18&lt;100, $E18="W"), AND(J18&lt;400,$E18="M")),0,1),IF($D19="60-69",J18*0.025*IF(OR(AND(J18&lt;100, $E18="W"), AND(J18&lt;400,$E18="M")),0,1),IF($D19="70+",J18*0*IF(OR(AND(J18&lt;100, $E18="W"), AND(J18&lt;400,$E18="M")),0,1),J18*0.035*IF(OR(AND(J18&lt;100, $E18="W"), AND(J18&lt;400,$E18="M")),0,1)))),0)</f>
        <v>0</v>
      </c>
      <c r="K19" s="17">
        <f t="shared" si="0"/>
        <v>0</v>
      </c>
      <c r="L19" s="17"/>
      <c r="M19" s="62"/>
      <c r="N19" s="68"/>
      <c r="O19" s="69"/>
    </row>
    <row r="20" spans="1:15" ht="14.4" thickBot="1" x14ac:dyDescent="0.3">
      <c r="A20" s="18"/>
      <c r="B20" s="19"/>
      <c r="C20" s="20"/>
      <c r="D20" s="20"/>
      <c r="E20" s="36"/>
      <c r="F20" s="21">
        <f>IF(OR($E18="M",$E18="W"),IF($D19="u60",F18*IF(OR(AND(F18&lt;100, $E18="W"), AND(F18&lt;400,$E18="M")),0.07,0.035),IF($D19="60-69",F18*0.025*IF(OR(AND(F18&lt;100, $E18="W"), AND(F18&lt;400,$E18="M")),1,0),IF($D19="70+",F18*0,F18*IF(OR(AND(F18&lt;100, $E18="W"), AND(F18&lt;400,$E18="M")),0.07,0.035)))),0)</f>
        <v>0</v>
      </c>
      <c r="G20" s="21">
        <f>IF(OR($E18="M",$E18="W"),IF($D19="u60",G18*IF(OR(AND(G18&lt;100, $E18="W"), AND(G18&lt;400,$E18="M")),0.07,0.035),IF($D19="60-69",G18*0.025*IF(OR(AND(G18&lt;100, $E18="W"), AND(G18&lt;400,$E18="M")),1,0),IF($D19="70+",G18*0,G18*IF(OR(AND(G18&lt;100, $E18="W"), AND(G18&lt;400,$E18="M")),0.07,0.035)))),0)</f>
        <v>0</v>
      </c>
      <c r="H20" s="21">
        <f>IF(OR($E18="M",$E18="W"),IF($D19="u60",H18*IF(OR(AND(H18&lt;100, $E18="W"), AND(H18&lt;400,$E18="M")),0.07,0.035),IF($D19="60-69",H18*0.025*IF(OR(AND(H18&lt;100, $E18="W"), AND(H18&lt;400,$E18="M")),1,0),IF($D19="70+",H18*0,H18*IF(OR(AND(H18&lt;100, $E18="W"), AND(H18&lt;400,$E18="M")),0.07,0.035)))),0)</f>
        <v>0</v>
      </c>
      <c r="I20" s="21">
        <f>IF(OR($E18="M",$E18="W"),IF($D19="u60",I18*IF(OR(AND(I18&lt;100, $E18="W"), AND(I18&lt;400,$E18="M")),0.07,0.035),IF($D19="60-69",I18*0.025*IF(OR(AND(I18&lt;100, $E18="W"), AND(I18&lt;400,$E18="M")),1,0),IF($D19="70+",I18*0,I18*IF(OR(AND(I18&lt;100, $E18="W"), AND(I18&lt;400,$E18="M")),0.07,0.035)))),0)</f>
        <v>0</v>
      </c>
      <c r="J20" s="21">
        <f>IF(OR($E18="M",$E18="W"),IF($D19="u60",J18*IF(OR(AND(J18&lt;100, $E18="W"), AND(J18&lt;400,$E18="M")),0.07,0.035),IF($D19="60-69",J18*0.025*IF(OR(AND(J18&lt;100, $E18="W"), AND(J18&lt;400,$E18="M")),1,0),IF($D19="70+",J18*0,J18*IF(OR(AND(J18&lt;100, $E18="W"), AND(J18&lt;400,$E18="M")),0.07,0.035)))),0)</f>
        <v>0</v>
      </c>
      <c r="K20" s="21">
        <f t="shared" si="0"/>
        <v>0</v>
      </c>
      <c r="L20" s="21">
        <f>SUM(K19:K20)</f>
        <v>0</v>
      </c>
      <c r="M20" s="63"/>
      <c r="N20" s="70"/>
      <c r="O20" s="71"/>
    </row>
    <row r="21" spans="1:15" ht="14.4" thickTop="1" x14ac:dyDescent="0.25">
      <c r="A21" s="14"/>
      <c r="B21" s="15"/>
      <c r="C21" s="16"/>
      <c r="D21" s="16"/>
      <c r="E21" s="36" t="s">
        <v>21</v>
      </c>
      <c r="F21" s="37"/>
      <c r="G21" s="37"/>
      <c r="H21" s="37"/>
      <c r="I21" s="37"/>
      <c r="J21" s="37"/>
      <c r="K21" s="17">
        <f t="shared" si="0"/>
        <v>0</v>
      </c>
      <c r="L21" s="17">
        <f>IF(D22="70+",0,K21)</f>
        <v>0</v>
      </c>
      <c r="M21" s="61">
        <f>COUNTIF(F21:J21,"&gt;0")</f>
        <v>0</v>
      </c>
      <c r="N21" s="66"/>
      <c r="O21" s="67"/>
    </row>
    <row r="22" spans="1:15" ht="13.8" x14ac:dyDescent="0.25">
      <c r="A22" s="29"/>
      <c r="B22" s="30"/>
      <c r="C22" s="31"/>
      <c r="D22" s="31"/>
      <c r="E22" s="36"/>
      <c r="F22" s="17">
        <f>IF(OR($E21="M",$E21="W"),IF($D22="u60",F21*0.035*IF(OR(AND(F21&lt;100, $E21="W"), AND(F21&lt;400,$E21="M")),0,1),IF($D22="60-69",F21*0.025*IF(OR(AND(F21&lt;100, $E21="W"), AND(F21&lt;400,$E21="M")),0,1),IF($D22="70+",F21*0*IF(OR(AND(F21&lt;100, $E21="W"), AND(F21&lt;400,$E21="M")),0,1),F21*0.035*IF(OR(AND(F21&lt;100, $E21="W"), AND(F21&lt;400,$E21="M")),0,1)))),0)</f>
        <v>0</v>
      </c>
      <c r="G22" s="17">
        <f>IF(OR($E21="M",$E21="W"),IF($D22="u60",G21*0.035*IF(OR(AND(G21&lt;100, $E21="W"), AND(G21&lt;400,$E21="M")),0,1),IF($D22="60-69",G21*0.025*IF(OR(AND(G21&lt;100, $E21="W"), AND(G21&lt;400,$E21="M")),0,1),IF($D22="70+",G21*0*IF(OR(AND(G21&lt;100, $E21="W"), AND(G21&lt;400,$E21="M")),0,1),G21*0.035*IF(OR(AND(G21&lt;100, $E21="W"), AND(G21&lt;400,$E21="M")),0,1)))),0)</f>
        <v>0</v>
      </c>
      <c r="H22" s="17">
        <f>IF(OR($E21="M",$E21="W"),IF($D22="u60",H21*0.035*IF(OR(AND(H21&lt;100, $E21="W"), AND(H21&lt;400,$E21="M")),0,1),IF($D22="60-69",H21*0.025*IF(OR(AND(H21&lt;100, $E21="W"), AND(H21&lt;400,$E21="M")),0,1),IF($D22="70+",H21*0*IF(OR(AND(H21&lt;100, $E21="W"), AND(H21&lt;400,$E21="M")),0,1),H21*0.035*IF(OR(AND(H21&lt;100, $E21="W"), AND(H21&lt;400,$E21="M")),0,1)))),0)</f>
        <v>0</v>
      </c>
      <c r="I22" s="17">
        <f>IF(OR($E21="M",$E21="W"),IF($D22="u60",I21*0.035*IF(OR(AND(I21&lt;100, $E21="W"), AND(I21&lt;400,$E21="M")),0,1),IF($D22="60-69",I21*0.025*IF(OR(AND(I21&lt;100, $E21="W"), AND(I21&lt;400,$E21="M")),0,1),IF($D22="70+",I21*0*IF(OR(AND(I21&lt;100, $E21="W"), AND(I21&lt;400,$E21="M")),0,1),I21*0.035*IF(OR(AND(I21&lt;100, $E21="W"), AND(I21&lt;400,$E21="M")),0,1)))),0)</f>
        <v>0</v>
      </c>
      <c r="J22" s="17">
        <f>IF(OR($E21="M",$E21="W"),IF($D22="u60",J21*0.035*IF(OR(AND(J21&lt;100, $E21="W"), AND(J21&lt;400,$E21="M")),0,1),IF($D22="60-69",J21*0.025*IF(OR(AND(J21&lt;100, $E21="W"), AND(J21&lt;400,$E21="M")),0,1),IF($D22="70+",J21*0*IF(OR(AND(J21&lt;100, $E21="W"), AND(J21&lt;400,$E21="M")),0,1),J21*0.035*IF(OR(AND(J21&lt;100, $E21="W"), AND(J21&lt;400,$E21="M")),0,1)))),0)</f>
        <v>0</v>
      </c>
      <c r="K22" s="17">
        <f t="shared" si="0"/>
        <v>0</v>
      </c>
      <c r="L22" s="17"/>
      <c r="M22" s="62"/>
      <c r="N22" s="68"/>
      <c r="O22" s="69"/>
    </row>
    <row r="23" spans="1:15" ht="14.4" thickBot="1" x14ac:dyDescent="0.3">
      <c r="A23" s="18"/>
      <c r="B23" s="19"/>
      <c r="C23" s="20"/>
      <c r="D23" s="20"/>
      <c r="E23" s="36"/>
      <c r="F23" s="21">
        <f>IF(OR($E21="M",$E21="W"),IF($D22="u60",F21*IF(OR(AND(F21&lt;100, $E21="W"), AND(F21&lt;400,$E21="M")),0.07,0.035),IF($D22="60-69",F21*0.025*IF(OR(AND(F21&lt;100, $E21="W"), AND(F21&lt;400,$E21="M")),1,0),IF($D22="70+",F21*0,F21*IF(OR(AND(F21&lt;100, $E21="W"), AND(F21&lt;400,$E21="M")),0.07,0.035)))),0)</f>
        <v>0</v>
      </c>
      <c r="G23" s="21">
        <f>IF(OR($E21="M",$E21="W"),IF($D22="u60",G21*IF(OR(AND(G21&lt;100, $E21="W"), AND(G21&lt;400,$E21="M")),0.07,0.035),IF($D22="60-69",G21*0.025*IF(OR(AND(G21&lt;100, $E21="W"), AND(G21&lt;400,$E21="M")),1,0),IF($D22="70+",G21*0,G21*IF(OR(AND(G21&lt;100, $E21="W"), AND(G21&lt;400,$E21="M")),0.07,0.035)))),0)</f>
        <v>0</v>
      </c>
      <c r="H23" s="21">
        <f>IF(OR($E21="M",$E21="W"),IF($D22="u60",H21*IF(OR(AND(H21&lt;100, $E21="W"), AND(H21&lt;400,$E21="M")),0.07,0.035),IF($D22="60-69",H21*0.025*IF(OR(AND(H21&lt;100, $E21="W"), AND(H21&lt;400,$E21="M")),1,0),IF($D22="70+",H21*0,H21*IF(OR(AND(H21&lt;100, $E21="W"), AND(H21&lt;400,$E21="M")),0.07,0.035)))),0)</f>
        <v>0</v>
      </c>
      <c r="I23" s="21">
        <f>IF(OR($E21="M",$E21="W"),IF($D22="u60",I21*IF(OR(AND(I21&lt;100, $E21="W"), AND(I21&lt;400,$E21="M")),0.07,0.035),IF($D22="60-69",I21*0.025*IF(OR(AND(I21&lt;100, $E21="W"), AND(I21&lt;400,$E21="M")),1,0),IF($D22="70+",I21*0,I21*IF(OR(AND(I21&lt;100, $E21="W"), AND(I21&lt;400,$E21="M")),0.07,0.035)))),0)</f>
        <v>0</v>
      </c>
      <c r="J23" s="21">
        <f>IF(OR($E21="M",$E21="W"),IF($D22="u60",J21*IF(OR(AND(J21&lt;100, $E21="W"), AND(J21&lt;400,$E21="M")),0.07,0.035),IF($D22="60-69",J21*0.025*IF(OR(AND(J21&lt;100, $E21="W"), AND(J21&lt;400,$E21="M")),1,0),IF($D22="70+",J21*0,J21*IF(OR(AND(J21&lt;100, $E21="W"), AND(J21&lt;400,$E21="M")),0.07,0.035)))),0)</f>
        <v>0</v>
      </c>
      <c r="K23" s="21">
        <f t="shared" si="0"/>
        <v>0</v>
      </c>
      <c r="L23" s="21">
        <f>SUM(K22:K23)</f>
        <v>0</v>
      </c>
      <c r="M23" s="63"/>
      <c r="N23" s="70"/>
      <c r="O23" s="71"/>
    </row>
    <row r="24" spans="1:15" ht="14.4" thickTop="1" x14ac:dyDescent="0.25">
      <c r="A24" s="14"/>
      <c r="B24" s="15"/>
      <c r="C24" s="16"/>
      <c r="D24" s="16"/>
      <c r="E24" s="36" t="s">
        <v>21</v>
      </c>
      <c r="F24" s="37"/>
      <c r="G24" s="37"/>
      <c r="H24" s="37"/>
      <c r="I24" s="37"/>
      <c r="J24" s="37"/>
      <c r="K24" s="17">
        <f t="shared" si="0"/>
        <v>0</v>
      </c>
      <c r="L24" s="17">
        <f>IF(D25="70+",0,K24)</f>
        <v>0</v>
      </c>
      <c r="M24" s="61">
        <f>COUNTIF(F24:J24,"&gt;0")</f>
        <v>0</v>
      </c>
      <c r="N24" s="66"/>
      <c r="O24" s="67"/>
    </row>
    <row r="25" spans="1:15" ht="13.8" x14ac:dyDescent="0.25">
      <c r="A25" s="29"/>
      <c r="B25" s="30"/>
      <c r="C25" s="31"/>
      <c r="D25" s="31"/>
      <c r="E25" s="36"/>
      <c r="F25" s="17">
        <f>IF(OR($E24="M",$E24="W"),IF($D25="u60",F24*0.035*IF(OR(AND(F24&lt;100, $E24="W"), AND(F24&lt;400,$E24="M")),0,1),IF($D25="60-69",F24*0.025*IF(OR(AND(F24&lt;100, $E24="W"), AND(F24&lt;400,$E24="M")),0,1),IF($D25="70+",F24*0*IF(OR(AND(F24&lt;100, $E24="W"), AND(F24&lt;400,$E24="M")),0,1),F24*0.035*IF(OR(AND(F24&lt;100, $E24="W"), AND(F24&lt;400,$E24="M")),0,1)))),0)</f>
        <v>0</v>
      </c>
      <c r="G25" s="17">
        <f>IF(OR($E24="M",$E24="W"),IF($D25="u60",G24*0.035*IF(OR(AND(G24&lt;100, $E24="W"), AND(G24&lt;400,$E24="M")),0,1),IF($D25="60-69",G24*0.025*IF(OR(AND(G24&lt;100, $E24="W"), AND(G24&lt;400,$E24="M")),0,1),IF($D25="70+",G24*0*IF(OR(AND(G24&lt;100, $E24="W"), AND(G24&lt;400,$E24="M")),0,1),G24*0.035*IF(OR(AND(G24&lt;100, $E24="W"), AND(G24&lt;400,$E24="M")),0,1)))),0)</f>
        <v>0</v>
      </c>
      <c r="H25" s="17">
        <f>IF(OR($E24="M",$E24="W"),IF($D25="u60",H24*0.035*IF(OR(AND(H24&lt;100, $E24="W"), AND(H24&lt;400,$E24="M")),0,1),IF($D25="60-69",H24*0.025*IF(OR(AND(H24&lt;100, $E24="W"), AND(H24&lt;400,$E24="M")),0,1),IF($D25="70+",H24*0*IF(OR(AND(H24&lt;100, $E24="W"), AND(H24&lt;400,$E24="M")),0,1),H24*0.035*IF(OR(AND(H24&lt;100, $E24="W"), AND(H24&lt;400,$E24="M")),0,1)))),0)</f>
        <v>0</v>
      </c>
      <c r="I25" s="17">
        <f>IF(OR($E24="M",$E24="W"),IF($D25="u60",I24*0.035*IF(OR(AND(I24&lt;100, $E24="W"), AND(I24&lt;400,$E24="M")),0,1),IF($D25="60-69",I24*0.025*IF(OR(AND(I24&lt;100, $E24="W"), AND(I24&lt;400,$E24="M")),0,1),IF($D25="70+",I24*0*IF(OR(AND(I24&lt;100, $E24="W"), AND(I24&lt;400,$E24="M")),0,1),I24*0.035*IF(OR(AND(I24&lt;100, $E24="W"), AND(I24&lt;400,$E24="M")),0,1)))),0)</f>
        <v>0</v>
      </c>
      <c r="J25" s="17">
        <f>IF(OR($E24="M",$E24="W"),IF($D25="u60",J24*0.035*IF(OR(AND(J24&lt;100, $E24="W"), AND(J24&lt;400,$E24="M")),0,1),IF($D25="60-69",J24*0.025*IF(OR(AND(J24&lt;100, $E24="W"), AND(J24&lt;400,$E24="M")),0,1),IF($D25="70+",J24*0*IF(OR(AND(J24&lt;100, $E24="W"), AND(J24&lt;400,$E24="M")),0,1),J24*0.035*IF(OR(AND(J24&lt;100, $E24="W"), AND(J24&lt;400,$E24="M")),0,1)))),0)</f>
        <v>0</v>
      </c>
      <c r="K25" s="17">
        <f t="shared" si="0"/>
        <v>0</v>
      </c>
      <c r="L25" s="17"/>
      <c r="M25" s="62"/>
      <c r="N25" s="68"/>
      <c r="O25" s="69"/>
    </row>
    <row r="26" spans="1:15" ht="14.4" thickBot="1" x14ac:dyDescent="0.3">
      <c r="A26" s="18"/>
      <c r="B26" s="19"/>
      <c r="C26" s="20"/>
      <c r="D26" s="20"/>
      <c r="E26" s="36"/>
      <c r="F26" s="21">
        <f>IF(OR($E24="M",$E24="W"),IF($D25="u60",F24*IF(OR(AND(F24&lt;100, $E24="W"), AND(F24&lt;400,$E24="M")),0.07,0.035),IF($D25="60-69",F24*0.025*IF(OR(AND(F24&lt;100, $E24="W"), AND(F24&lt;400,$E24="M")),1,0),IF($D25="70+",F24*0,F24*IF(OR(AND(F24&lt;100, $E24="W"), AND(F24&lt;400,$E24="M")),0.07,0.035)))),0)</f>
        <v>0</v>
      </c>
      <c r="G26" s="21">
        <f>IF(OR($E24="M",$E24="W"),IF($D25="u60",G24*IF(OR(AND(G24&lt;100, $E24="W"), AND(G24&lt;400,$E24="M")),0.07,0.035),IF($D25="60-69",G24*0.025*IF(OR(AND(G24&lt;100, $E24="W"), AND(G24&lt;400,$E24="M")),1,0),IF($D25="70+",G24*0,G24*IF(OR(AND(G24&lt;100, $E24="W"), AND(G24&lt;400,$E24="M")),0.07,0.035)))),0)</f>
        <v>0</v>
      </c>
      <c r="H26" s="21">
        <f>IF(OR($E24="M",$E24="W"),IF($D25="u60",H24*IF(OR(AND(H24&lt;100, $E24="W"), AND(H24&lt;400,$E24="M")),0.07,0.035),IF($D25="60-69",H24*0.025*IF(OR(AND(H24&lt;100, $E24="W"), AND(H24&lt;400,$E24="M")),1,0),IF($D25="70+",H24*0,H24*IF(OR(AND(H24&lt;100, $E24="W"), AND(H24&lt;400,$E24="M")),0.07,0.035)))),0)</f>
        <v>0</v>
      </c>
      <c r="I26" s="21">
        <f>IF(OR($E24="M",$E24="W"),IF($D25="u60",I24*IF(OR(AND(I24&lt;100, $E24="W"), AND(I24&lt;400,$E24="M")),0.07,0.035),IF($D25="60-69",I24*0.025*IF(OR(AND(I24&lt;100, $E24="W"), AND(I24&lt;400,$E24="M")),1,0),IF($D25="70+",I24*0,I24*IF(OR(AND(I24&lt;100, $E24="W"), AND(I24&lt;400,$E24="M")),0.07,0.035)))),0)</f>
        <v>0</v>
      </c>
      <c r="J26" s="21">
        <f>IF(OR($E24="M",$E24="W"),IF($D25="u60",J24*IF(OR(AND(J24&lt;100, $E24="W"), AND(J24&lt;400,$E24="M")),0.07,0.035),IF($D25="60-69",J24*0.025*IF(OR(AND(J24&lt;100, $E24="W"), AND(J24&lt;400,$E24="M")),1,0),IF($D25="70+",J24*0,J24*IF(OR(AND(J24&lt;100, $E24="W"), AND(J24&lt;400,$E24="M")),0.07,0.035)))),0)</f>
        <v>0</v>
      </c>
      <c r="K26" s="21">
        <f t="shared" si="0"/>
        <v>0</v>
      </c>
      <c r="L26" s="21">
        <f>SUM(K25:K26)</f>
        <v>0</v>
      </c>
      <c r="M26" s="63"/>
      <c r="N26" s="70"/>
      <c r="O26" s="71"/>
    </row>
    <row r="27" spans="1:15" ht="14.4" thickTop="1" x14ac:dyDescent="0.25">
      <c r="A27" s="14"/>
      <c r="B27" s="15"/>
      <c r="C27" s="16"/>
      <c r="D27" s="16"/>
      <c r="E27" s="36" t="s">
        <v>21</v>
      </c>
      <c r="F27" s="37"/>
      <c r="G27" s="37"/>
      <c r="H27" s="37"/>
      <c r="I27" s="37"/>
      <c r="J27" s="37"/>
      <c r="K27" s="17">
        <f t="shared" si="0"/>
        <v>0</v>
      </c>
      <c r="L27" s="17">
        <f>IF(D28="70+",0,K27)</f>
        <v>0</v>
      </c>
      <c r="M27" s="61">
        <f>COUNTIF(F27:J27,"&gt;0")</f>
        <v>0</v>
      </c>
      <c r="N27" s="66"/>
      <c r="O27" s="67"/>
    </row>
    <row r="28" spans="1:15" ht="13.8" x14ac:dyDescent="0.25">
      <c r="A28" s="29"/>
      <c r="B28" s="30"/>
      <c r="C28" s="31"/>
      <c r="D28" s="31"/>
      <c r="E28" s="36"/>
      <c r="F28" s="17">
        <f>IF(OR($E27="M",$E27="W"),IF($D28="u60",F27*0.035*IF(OR(AND(F27&lt;100, $E27="W"), AND(F27&lt;400,$E27="M")),0,1),IF($D28="60-69",F27*0.025*IF(OR(AND(F27&lt;100, $E27="W"), AND(F27&lt;400,$E27="M")),0,1),IF($D28="70+",F27*0*IF(OR(AND(F27&lt;100, $E27="W"), AND(F27&lt;400,$E27="M")),0,1),F27*0.035*IF(OR(AND(F27&lt;100, $E27="W"), AND(F27&lt;400,$E27="M")),0,1)))),0)</f>
        <v>0</v>
      </c>
      <c r="G28" s="17">
        <f>IF(OR($E27="M",$E27="W"),IF($D28="u60",G27*0.035*IF(OR(AND(G27&lt;100, $E27="W"), AND(G27&lt;400,$E27="M")),0,1),IF($D28="60-69",G27*0.025*IF(OR(AND(G27&lt;100, $E27="W"), AND(G27&lt;400,$E27="M")),0,1),IF($D28="70+",G27*0*IF(OR(AND(G27&lt;100, $E27="W"), AND(G27&lt;400,$E27="M")),0,1),G27*0.035*IF(OR(AND(G27&lt;100, $E27="W"), AND(G27&lt;400,$E27="M")),0,1)))),0)</f>
        <v>0</v>
      </c>
      <c r="H28" s="17">
        <f>IF(OR($E27="M",$E27="W"),IF($D28="u60",H27*0.035*IF(OR(AND(H27&lt;100, $E27="W"), AND(H27&lt;400,$E27="M")),0,1),IF($D28="60-69",H27*0.025*IF(OR(AND(H27&lt;100, $E27="W"), AND(H27&lt;400,$E27="M")),0,1),IF($D28="70+",H27*0*IF(OR(AND(H27&lt;100, $E27="W"), AND(H27&lt;400,$E27="M")),0,1),H27*0.035*IF(OR(AND(H27&lt;100, $E27="W"), AND(H27&lt;400,$E27="M")),0,1)))),0)</f>
        <v>0</v>
      </c>
      <c r="I28" s="17">
        <f>IF(OR($E27="M",$E27="W"),IF($D28="u60",I27*0.035*IF(OR(AND(I27&lt;100, $E27="W"), AND(I27&lt;400,$E27="M")),0,1),IF($D28="60-69",I27*0.025*IF(OR(AND(I27&lt;100, $E27="W"), AND(I27&lt;400,$E27="M")),0,1),IF($D28="70+",I27*0*IF(OR(AND(I27&lt;100, $E27="W"), AND(I27&lt;400,$E27="M")),0,1),I27*0.035*IF(OR(AND(I27&lt;100, $E27="W"), AND(I27&lt;400,$E27="M")),0,1)))),0)</f>
        <v>0</v>
      </c>
      <c r="J28" s="17">
        <f>IF(OR($E27="M",$E27="W"),IF($D28="u60",J27*0.035*IF(OR(AND(J27&lt;100, $E27="W"), AND(J27&lt;400,$E27="M")),0,1),IF($D28="60-69",J27*0.025*IF(OR(AND(J27&lt;100, $E27="W"), AND(J27&lt;400,$E27="M")),0,1),IF($D28="70+",J27*0*IF(OR(AND(J27&lt;100, $E27="W"), AND(J27&lt;400,$E27="M")),0,1),J27*0.035*IF(OR(AND(J27&lt;100, $E27="W"), AND(J27&lt;400,$E27="M")),0,1)))),0)</f>
        <v>0</v>
      </c>
      <c r="K28" s="17">
        <f t="shared" si="0"/>
        <v>0</v>
      </c>
      <c r="L28" s="17"/>
      <c r="M28" s="62"/>
      <c r="N28" s="68"/>
      <c r="O28" s="69"/>
    </row>
    <row r="29" spans="1:15" ht="14.4" thickBot="1" x14ac:dyDescent="0.3">
      <c r="A29" s="18"/>
      <c r="B29" s="19"/>
      <c r="C29" s="20"/>
      <c r="D29" s="20"/>
      <c r="E29" s="36"/>
      <c r="F29" s="21">
        <f>IF(OR($E27="M",$E27="W"),IF($D28="u60",F27*IF(OR(AND(F27&lt;100, $E27="W"), AND(F27&lt;400,$E27="M")),0.07,0.035),IF($D28="60-69",F27*0.025*IF(OR(AND(F27&lt;100, $E27="W"), AND(F27&lt;400,$E27="M")),1,0),IF($D28="70+",F27*0,F27*IF(OR(AND(F27&lt;100, $E27="W"), AND(F27&lt;400,$E27="M")),0.07,0.035)))),0)</f>
        <v>0</v>
      </c>
      <c r="G29" s="21">
        <f>IF(OR($E27="M",$E27="W"),IF($D28="u60",G27*IF(OR(AND(G27&lt;100, $E27="W"), AND(G27&lt;400,$E27="M")),0.07,0.035),IF($D28="60-69",G27*0.025*IF(OR(AND(G27&lt;100, $E27="W"), AND(G27&lt;400,$E27="M")),1,0),IF($D28="70+",G27*0,G27*IF(OR(AND(G27&lt;100, $E27="W"), AND(G27&lt;400,$E27="M")),0.07,0.035)))),0)</f>
        <v>0</v>
      </c>
      <c r="H29" s="21">
        <f>IF(OR($E27="M",$E27="W"),IF($D28="u60",H27*IF(OR(AND(H27&lt;100, $E27="W"), AND(H27&lt;400,$E27="M")),0.07,0.035),IF($D28="60-69",H27*0.025*IF(OR(AND(H27&lt;100, $E27="W"), AND(H27&lt;400,$E27="M")),1,0),IF($D28="70+",H27*0,H27*IF(OR(AND(H27&lt;100, $E27="W"), AND(H27&lt;400,$E27="M")),0.07,0.035)))),0)</f>
        <v>0</v>
      </c>
      <c r="I29" s="21">
        <f>IF(OR($E27="M",$E27="W"),IF($D28="u60",I27*IF(OR(AND(I27&lt;100, $E27="W"), AND(I27&lt;400,$E27="M")),0.07,0.035),IF($D28="60-69",I27*0.025*IF(OR(AND(I27&lt;100, $E27="W"), AND(I27&lt;400,$E27="M")),1,0),IF($D28="70+",I27*0,I27*IF(OR(AND(I27&lt;100, $E27="W"), AND(I27&lt;400,$E27="M")),0.07,0.035)))),0)</f>
        <v>0</v>
      </c>
      <c r="J29" s="21">
        <f>IF(OR($E27="M",$E27="W"),IF($D28="u60",J27*IF(OR(AND(J27&lt;100, $E27="W"), AND(J27&lt;400,$E27="M")),0.07,0.035),IF($D28="60-69",J27*0.025*IF(OR(AND(J27&lt;100, $E27="W"), AND(J27&lt;400,$E27="M")),1,0),IF($D28="70+",J27*0,J27*IF(OR(AND(J27&lt;100, $E27="W"), AND(J27&lt;400,$E27="M")),0.07,0.035)))),0)</f>
        <v>0</v>
      </c>
      <c r="K29" s="21">
        <f t="shared" si="0"/>
        <v>0</v>
      </c>
      <c r="L29" s="21">
        <f>SUM(K28:K29)</f>
        <v>0</v>
      </c>
      <c r="M29" s="63"/>
      <c r="N29" s="70"/>
      <c r="O29" s="71"/>
    </row>
    <row r="30" spans="1:15" ht="14.4" thickTop="1" x14ac:dyDescent="0.25">
      <c r="A30" s="14"/>
      <c r="B30" s="15"/>
      <c r="C30" s="16"/>
      <c r="D30" s="16"/>
      <c r="E30" s="36" t="s">
        <v>21</v>
      </c>
      <c r="F30" s="37"/>
      <c r="G30" s="37"/>
      <c r="H30" s="37"/>
      <c r="I30" s="37"/>
      <c r="J30" s="37"/>
      <c r="K30" s="17">
        <f t="shared" si="0"/>
        <v>0</v>
      </c>
      <c r="L30" s="17">
        <f>IF(D31="70+",0,K30)</f>
        <v>0</v>
      </c>
      <c r="M30" s="61">
        <f>COUNTIF(F30:J30,"&gt;0")</f>
        <v>0</v>
      </c>
      <c r="N30" s="66"/>
      <c r="O30" s="67"/>
    </row>
    <row r="31" spans="1:15" ht="13.8" x14ac:dyDescent="0.25">
      <c r="A31" s="29"/>
      <c r="B31" s="30"/>
      <c r="C31" s="31"/>
      <c r="D31" s="31"/>
      <c r="E31" s="36"/>
      <c r="F31" s="17">
        <f>IF(OR($E30="M",$E30="W"),IF($D31="u60",F30*0.035*IF(OR(AND(F30&lt;100, $E30="W"), AND(F30&lt;400,$E30="M")),0,1),IF($D31="60-69",F30*0.025*IF(OR(AND(F30&lt;100, $E30="W"), AND(F30&lt;400,$E30="M")),0,1),IF($D31="70+",F30*0*IF(OR(AND(F30&lt;100, $E30="W"), AND(F30&lt;400,$E30="M")),0,1),F30*0.035*IF(OR(AND(F30&lt;100, $E30="W"), AND(F30&lt;400,$E30="M")),0,1)))),0)</f>
        <v>0</v>
      </c>
      <c r="G31" s="17">
        <f>IF(OR($E30="M",$E30="W"),IF($D31="u60",G30*0.035*IF(OR(AND(G30&lt;100, $E30="W"), AND(G30&lt;400,$E30="M")),0,1),IF($D31="60-69",G30*0.025*IF(OR(AND(G30&lt;100, $E30="W"), AND(G30&lt;400,$E30="M")),0,1),IF($D31="70+",G30*0*IF(OR(AND(G30&lt;100, $E30="W"), AND(G30&lt;400,$E30="M")),0,1),G30*0.035*IF(OR(AND(G30&lt;100, $E30="W"), AND(G30&lt;400,$E30="M")),0,1)))),0)</f>
        <v>0</v>
      </c>
      <c r="H31" s="17">
        <f>IF(OR($E30="M",$E30="W"),IF($D31="u60",H30*0.035*IF(OR(AND(H30&lt;100, $E30="W"), AND(H30&lt;400,$E30="M")),0,1),IF($D31="60-69",H30*0.025*IF(OR(AND(H30&lt;100, $E30="W"), AND(H30&lt;400,$E30="M")),0,1),IF($D31="70+",H30*0*IF(OR(AND(H30&lt;100, $E30="W"), AND(H30&lt;400,$E30="M")),0,1),H30*0.035*IF(OR(AND(H30&lt;100, $E30="W"), AND(H30&lt;400,$E30="M")),0,1)))),0)</f>
        <v>0</v>
      </c>
      <c r="I31" s="17">
        <f>IF(OR($E30="M",$E30="W"),IF($D31="u60",I30*0.035*IF(OR(AND(I30&lt;100, $E30="W"), AND(I30&lt;400,$E30="M")),0,1),IF($D31="60-69",I30*0.025*IF(OR(AND(I30&lt;100, $E30="W"), AND(I30&lt;400,$E30="M")),0,1),IF($D31="70+",I30*0*IF(OR(AND(I30&lt;100, $E30="W"), AND(I30&lt;400,$E30="M")),0,1),I30*0.035*IF(OR(AND(I30&lt;100, $E30="W"), AND(I30&lt;400,$E30="M")),0,1)))),0)</f>
        <v>0</v>
      </c>
      <c r="J31" s="17">
        <f>IF(OR($E30="M",$E30="W"),IF($D31="u60",J30*0.035*IF(OR(AND(J30&lt;100, $E30="W"), AND(J30&lt;400,$E30="M")),0,1),IF($D31="60-69",J30*0.025*IF(OR(AND(J30&lt;100, $E30="W"), AND(J30&lt;400,$E30="M")),0,1),IF($D31="70+",J30*0*IF(OR(AND(J30&lt;100, $E30="W"), AND(J30&lt;400,$E30="M")),0,1),J30*0.035*IF(OR(AND(J30&lt;100, $E30="W"), AND(J30&lt;400,$E30="M")),0,1)))),0)</f>
        <v>0</v>
      </c>
      <c r="K31" s="17">
        <f t="shared" si="0"/>
        <v>0</v>
      </c>
      <c r="L31" s="17"/>
      <c r="M31" s="62"/>
      <c r="N31" s="68"/>
      <c r="O31" s="69"/>
    </row>
    <row r="32" spans="1:15" ht="14.4" thickBot="1" x14ac:dyDescent="0.3">
      <c r="A32" s="18"/>
      <c r="B32" s="19"/>
      <c r="C32" s="20"/>
      <c r="D32" s="20"/>
      <c r="E32" s="36"/>
      <c r="F32" s="21">
        <f>IF(OR($E30="M",$E30="W"),IF($D31="u60",F30*IF(OR(AND(F30&lt;100, $E30="W"), AND(F30&lt;400,$E30="M")),0.07,0.035),IF($D31="60-69",F30*0.025*IF(OR(AND(F30&lt;100, $E30="W"), AND(F30&lt;400,$E30="M")),1,0),IF($D31="70+",F30*0,F30*IF(OR(AND(F30&lt;100, $E30="W"), AND(F30&lt;400,$E30="M")),0.07,0.035)))),0)</f>
        <v>0</v>
      </c>
      <c r="G32" s="21">
        <f>IF(OR($E30="M",$E30="W"),IF($D31="u60",G30*IF(OR(AND(G30&lt;100, $E30="W"), AND(G30&lt;400,$E30="M")),0.07,0.035),IF($D31="60-69",G30*0.025*IF(OR(AND(G30&lt;100, $E30="W"), AND(G30&lt;400,$E30="M")),1,0),IF($D31="70+",G30*0,G30*IF(OR(AND(G30&lt;100, $E30="W"), AND(G30&lt;400,$E30="M")),0.07,0.035)))),0)</f>
        <v>0</v>
      </c>
      <c r="H32" s="21">
        <f>IF(OR($E30="M",$E30="W"),IF($D31="u60",H30*IF(OR(AND(H30&lt;100, $E30="W"), AND(H30&lt;400,$E30="M")),0.07,0.035),IF($D31="60-69",H30*0.025*IF(OR(AND(H30&lt;100, $E30="W"), AND(H30&lt;400,$E30="M")),1,0),IF($D31="70+",H30*0,H30*IF(OR(AND(H30&lt;100, $E30="W"), AND(H30&lt;400,$E30="M")),0.07,0.035)))),0)</f>
        <v>0</v>
      </c>
      <c r="I32" s="21">
        <f>IF(OR($E30="M",$E30="W"),IF($D31="u60",I30*IF(OR(AND(I30&lt;100, $E30="W"), AND(I30&lt;400,$E30="M")),0.07,0.035),IF($D31="60-69",I30*0.025*IF(OR(AND(I30&lt;100, $E30="W"), AND(I30&lt;400,$E30="M")),1,0),IF($D31="70+",I30*0,I30*IF(OR(AND(I30&lt;100, $E30="W"), AND(I30&lt;400,$E30="M")),0.07,0.035)))),0)</f>
        <v>0</v>
      </c>
      <c r="J32" s="21">
        <f>IF(OR($E30="M",$E30="W"),IF($D31="u60",J30*IF(OR(AND(J30&lt;100, $E30="W"), AND(J30&lt;400,$E30="M")),0.07,0.035),IF($D31="60-69",J30*0.025*IF(OR(AND(J30&lt;100, $E30="W"), AND(J30&lt;400,$E30="M")),1,0),IF($D31="70+",J30*0,J30*IF(OR(AND(J30&lt;100, $E30="W"), AND(J30&lt;400,$E30="M")),0.07,0.035)))),0)</f>
        <v>0</v>
      </c>
      <c r="K32" s="21">
        <f t="shared" si="0"/>
        <v>0</v>
      </c>
      <c r="L32" s="21">
        <f>SUM(K31:K32)</f>
        <v>0</v>
      </c>
      <c r="M32" s="63"/>
      <c r="N32" s="70"/>
      <c r="O32" s="71"/>
    </row>
    <row r="33" spans="1:15" ht="14.4" thickTop="1" x14ac:dyDescent="0.25">
      <c r="A33" s="22"/>
      <c r="B33" s="22"/>
      <c r="C33" s="22"/>
      <c r="D33" s="22"/>
      <c r="E33" s="22"/>
      <c r="F33" s="22"/>
      <c r="G33" s="77" t="s">
        <v>13</v>
      </c>
      <c r="H33" s="77"/>
      <c r="I33" s="28" t="s">
        <v>18</v>
      </c>
      <c r="J33" s="58">
        <f>Page38!J33 + COUNTA(B10,B13,B16,B19,B22,B26,B25,B26,B28,B31)</f>
        <v>0</v>
      </c>
      <c r="K33" s="27">
        <f>Page38!K33 + K9+K12+K15+K18+K21+K24+K27+K30</f>
        <v>0</v>
      </c>
      <c r="L33" s="24">
        <f>SUM(L9,L12,L15,L18,L21,L24,L27,L30)</f>
        <v>0</v>
      </c>
      <c r="M33" s="22" t="s">
        <v>12</v>
      </c>
      <c r="N33" s="25"/>
    </row>
    <row r="34" spans="1:15" ht="13.8" x14ac:dyDescent="0.25">
      <c r="A34" s="22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3">
        <f>Page38!L34 +L11+L14+L17+L20+L23+L26+L29+L32</f>
        <v>0</v>
      </c>
      <c r="M34" s="22" t="s">
        <v>50</v>
      </c>
      <c r="N34" s="26"/>
    </row>
    <row r="35" spans="1:15" ht="13.8" x14ac:dyDescent="0.25">
      <c r="A35" s="22"/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</row>
    <row r="36" spans="1:15" ht="13.8" x14ac:dyDescent="0.25">
      <c r="A36" s="72" t="s">
        <v>65</v>
      </c>
      <c r="B36" s="72"/>
      <c r="C36" s="73"/>
      <c r="D36" s="73"/>
      <c r="E36" s="73"/>
      <c r="F36" s="73"/>
      <c r="G36" s="73"/>
      <c r="H36" s="54" t="s">
        <v>66</v>
      </c>
      <c r="I36" s="73"/>
      <c r="J36" s="73"/>
      <c r="K36" s="73"/>
      <c r="L36" s="73"/>
      <c r="M36" s="22"/>
      <c r="N36" s="22"/>
      <c r="O36" s="22"/>
    </row>
    <row r="37" spans="1:15" ht="13.8" x14ac:dyDescent="0.25">
      <c r="A37" s="22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</row>
  </sheetData>
  <sheetProtection algorithmName="SHA-512" hashValue="NM1jPWhS+ISj9QLrK1VaReO35mgGdvsGbLgqNIdgGfGFP55xuX8mhkx36fIz9vv9DksCnWfx/fKoNYt03DQeWg==" saltValue="HebN6c7pVhavZixddtuN1w==" spinCount="100000" sheet="1" objects="1" scenarios="1" selectLockedCells="1"/>
  <mergeCells count="35">
    <mergeCell ref="G1:I1"/>
    <mergeCell ref="AY1:AZ1"/>
    <mergeCell ref="G2:I2"/>
    <mergeCell ref="I4:K4"/>
    <mergeCell ref="C5:F5"/>
    <mergeCell ref="G5:H5"/>
    <mergeCell ref="N19:O19"/>
    <mergeCell ref="A6:O6"/>
    <mergeCell ref="N9:O9"/>
    <mergeCell ref="N10:O10"/>
    <mergeCell ref="N11:O11"/>
    <mergeCell ref="N12:O12"/>
    <mergeCell ref="N13:O13"/>
    <mergeCell ref="N14:O14"/>
    <mergeCell ref="N15:O15"/>
    <mergeCell ref="N16:O16"/>
    <mergeCell ref="N17:O17"/>
    <mergeCell ref="N18:O18"/>
    <mergeCell ref="N31:O31"/>
    <mergeCell ref="N20:O20"/>
    <mergeCell ref="N21:O21"/>
    <mergeCell ref="N22:O22"/>
    <mergeCell ref="N23:O23"/>
    <mergeCell ref="N24:O24"/>
    <mergeCell ref="N25:O25"/>
    <mergeCell ref="N26:O26"/>
    <mergeCell ref="N27:O27"/>
    <mergeCell ref="N28:O28"/>
    <mergeCell ref="N29:O29"/>
    <mergeCell ref="N30:O30"/>
    <mergeCell ref="N32:O32"/>
    <mergeCell ref="G33:H33"/>
    <mergeCell ref="A36:B36"/>
    <mergeCell ref="C36:G36"/>
    <mergeCell ref="I36:L36"/>
  </mergeCells>
  <dataValidations count="5">
    <dataValidation type="list" allowBlank="1" showInputMessage="1" showErrorMessage="1" errorTitle="Sex" error="Please enter M for male or F for female" promptTitle="Sex" sqref="C13 C31 C10 C16" xr:uid="{5752E2E9-6544-4589-87EA-1D0ED3888AE6}">
      <formula1>$P$1:$P$2</formula1>
    </dataValidation>
    <dataValidation type="list" allowBlank="1" showInputMessage="1" showErrorMessage="1" errorTitle="Sex" error="Please enter M for male of F for female" promptTitle="Sex" sqref="C19 C28 C22 C25" xr:uid="{CFD8D8C9-4D6F-453E-B780-15D801FECF08}">
      <formula1>$P$1:$P$2</formula1>
    </dataValidation>
    <dataValidation type="list" allowBlank="1" showInputMessage="1" showErrorMessage="1" sqref="E9 E12 E15 E18 E21 E24 E27 E30" xr:uid="{65B18498-6BB7-4CB6-802B-6BBE9B956668}">
      <formula1>$P$3:$P$4</formula1>
    </dataValidation>
    <dataValidation type="list" allowBlank="1" showInputMessage="1" showErrorMessage="1" errorTitle="Age Group" error="Please enter U60 if Employee is less than 60 years old. Or Enter B67 if he/she is between 60 and 70 years old. Or Enter 70+ if he/she is 70 years or over" promptTitle="Age Group" sqref="D10 D28 D25 D22 D19 D16 D13 D31" xr:uid="{E412ADA5-EE49-4CE4-9064-535156D329B3}">
      <formula1>$AY$2:$AY$4</formula1>
    </dataValidation>
    <dataValidation allowBlank="1" showInputMessage="1" showErrorMessage="1" errorTitle="Age Group" error="Please enter U60 if Employee is less than 60 years old. Or Enter B67 if he/she is between 60 and 70 years old. Or Enter 70+ if he/she is 70 years or over" promptTitle="Age Group" sqref="E10:E11 E13:E14 E16:E17 E19:E20 E22:E23 E25:E26 E28:E29 E31:E32" xr:uid="{886CB960-15FA-482B-8ACC-9017A691B514}"/>
  </dataValidations>
  <pageMargins left="0.5" right="0.5" top="0.25" bottom="0.25" header="0.5" footer="0.5"/>
  <pageSetup paperSize="5" scale="92" orientation="landscape" r:id="rId1"/>
  <headerFooter alignWithMargins="0">
    <oddFooter>&amp;L
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4689" r:id="rId4" name="Drop Down 1">
              <controlPr defaultSize="0" autoLine="0" autoPict="0">
                <anchor moveWithCells="1">
                  <from>
                    <xdr:col>8</xdr:col>
                    <xdr:colOff>937260</xdr:colOff>
                    <xdr:row>4</xdr:row>
                    <xdr:rowOff>7620</xdr:rowOff>
                  </from>
                  <to>
                    <xdr:col>10</xdr:col>
                    <xdr:colOff>220980</xdr:colOff>
                    <xdr:row>5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78F5D7-FE29-462A-B572-D19F24F5A56D}">
  <sheetPr>
    <pageSetUpPr fitToPage="1"/>
  </sheetPr>
  <dimension ref="A1:BA37"/>
  <sheetViews>
    <sheetView zoomScale="86" zoomScaleNormal="86" workbookViewId="0">
      <selection activeCell="C36" sqref="C36:G36"/>
    </sheetView>
  </sheetViews>
  <sheetFormatPr defaultRowHeight="13.2" x14ac:dyDescent="0.25"/>
  <cols>
    <col min="1" max="1" width="14.5546875" customWidth="1"/>
    <col min="2" max="2" width="25.6640625" customWidth="1"/>
    <col min="3" max="3" width="4.33203125" customWidth="1"/>
    <col min="4" max="4" width="8.6640625" customWidth="1"/>
    <col min="5" max="5" width="3.6640625" customWidth="1"/>
    <col min="6" max="10" width="14.109375" customWidth="1"/>
    <col min="11" max="11" width="16.109375" bestFit="1" customWidth="1"/>
    <col min="12" max="12" width="19.5546875" customWidth="1"/>
    <col min="13" max="14" width="3.6640625" customWidth="1"/>
    <col min="15" max="15" width="16.88671875" customWidth="1"/>
    <col min="16" max="16" width="6.6640625" hidden="1" customWidth="1"/>
    <col min="49" max="49" width="15.6640625" bestFit="1" customWidth="1"/>
    <col min="50" max="50" width="14.88671875" bestFit="1" customWidth="1"/>
    <col min="51" max="51" width="8.88671875" customWidth="1"/>
    <col min="52" max="52" width="17.109375" bestFit="1" customWidth="1"/>
  </cols>
  <sheetData>
    <row r="1" spans="1:53" ht="15.6" x14ac:dyDescent="0.3">
      <c r="A1" s="1"/>
      <c r="B1" s="2"/>
      <c r="F1" s="2"/>
      <c r="G1" s="75" t="s">
        <v>0</v>
      </c>
      <c r="H1" s="75"/>
      <c r="I1" s="75"/>
      <c r="L1" s="4" t="s">
        <v>15</v>
      </c>
      <c r="M1" s="4"/>
      <c r="N1" s="4"/>
      <c r="O1" s="2"/>
      <c r="P1" s="40" t="s">
        <v>21</v>
      </c>
      <c r="AW1" s="45" t="s">
        <v>40</v>
      </c>
      <c r="AX1" s="45" t="s">
        <v>41</v>
      </c>
      <c r="AY1" s="74" t="s">
        <v>43</v>
      </c>
      <c r="AZ1" s="74"/>
      <c r="BA1" s="45" t="s">
        <v>59</v>
      </c>
    </row>
    <row r="2" spans="1:53" ht="15.6" x14ac:dyDescent="0.3">
      <c r="A2" s="2"/>
      <c r="B2" s="2"/>
      <c r="F2" s="2"/>
      <c r="G2" s="74" t="s">
        <v>1</v>
      </c>
      <c r="H2" s="74"/>
      <c r="I2" s="74"/>
      <c r="L2" s="32"/>
      <c r="M2" s="5"/>
      <c r="O2" s="3" t="s">
        <v>122</v>
      </c>
      <c r="P2" s="38" t="s">
        <v>20</v>
      </c>
      <c r="AW2" s="45" t="s">
        <v>14</v>
      </c>
      <c r="AX2" s="49">
        <f>EOMONTH(G5,-1)+1</f>
        <v>45839</v>
      </c>
      <c r="AY2" s="53" t="s">
        <v>47</v>
      </c>
      <c r="AZ2" s="45" t="s">
        <v>44</v>
      </c>
      <c r="BA2">
        <f>WEEKNUM(G5,12)-WEEKNUM(DATE(YEAR(G5),MONTH(G5),1),12)+1</f>
        <v>5</v>
      </c>
    </row>
    <row r="3" spans="1:53" ht="15.6" x14ac:dyDescent="0.3">
      <c r="A3" s="2"/>
      <c r="B3" s="2"/>
      <c r="F3" s="3" t="s">
        <v>6</v>
      </c>
      <c r="G3" s="33"/>
      <c r="H3" s="33"/>
      <c r="I3" s="34"/>
      <c r="J3" s="2"/>
      <c r="L3" s="2"/>
      <c r="M3" s="2"/>
      <c r="O3" s="2"/>
      <c r="P3" s="39" t="s">
        <v>22</v>
      </c>
      <c r="AW3" s="45" t="s">
        <v>35</v>
      </c>
      <c r="AY3" s="45" t="s">
        <v>62</v>
      </c>
      <c r="AZ3" s="45" t="s">
        <v>45</v>
      </c>
    </row>
    <row r="4" spans="1:53" ht="15" x14ac:dyDescent="0.25">
      <c r="A4" s="2"/>
      <c r="B4" s="2"/>
      <c r="F4" s="3" t="s">
        <v>2</v>
      </c>
      <c r="G4" s="35"/>
      <c r="H4" s="3" t="s">
        <v>3</v>
      </c>
      <c r="I4" s="80"/>
      <c r="J4" s="80"/>
      <c r="K4" s="80"/>
      <c r="L4" s="2"/>
      <c r="M4" s="2"/>
      <c r="N4" s="2"/>
      <c r="O4" s="2"/>
      <c r="P4" s="39" t="s">
        <v>21</v>
      </c>
      <c r="AW4" s="45" t="s">
        <v>36</v>
      </c>
      <c r="AY4" s="45" t="s">
        <v>48</v>
      </c>
      <c r="AZ4" s="45" t="s">
        <v>46</v>
      </c>
    </row>
    <row r="5" spans="1:53" ht="15.6" x14ac:dyDescent="0.3">
      <c r="A5" s="2"/>
      <c r="B5" s="2"/>
      <c r="C5" s="76" t="s">
        <v>4</v>
      </c>
      <c r="D5" s="76"/>
      <c r="E5" s="76"/>
      <c r="F5" s="76"/>
      <c r="G5" s="78">
        <v>45869</v>
      </c>
      <c r="H5" s="79"/>
      <c r="I5" s="55" t="s">
        <v>14</v>
      </c>
      <c r="J5" s="51">
        <v>7</v>
      </c>
      <c r="K5" s="50"/>
      <c r="L5" s="2"/>
      <c r="M5" s="2"/>
      <c r="N5" s="2"/>
      <c r="O5" s="2"/>
      <c r="R5" s="45"/>
      <c r="AW5" s="45" t="s">
        <v>37</v>
      </c>
    </row>
    <row r="6" spans="1:53" ht="18" customHeight="1" x14ac:dyDescent="0.25">
      <c r="A6" s="74" t="s">
        <v>5</v>
      </c>
      <c r="B6" s="74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AW6" s="45" t="s">
        <v>38</v>
      </c>
    </row>
    <row r="7" spans="1:53" ht="13.8" x14ac:dyDescent="0.25">
      <c r="A7" s="6"/>
      <c r="B7" s="6"/>
      <c r="C7" s="6"/>
      <c r="D7" s="52"/>
      <c r="E7" s="41" t="s">
        <v>22</v>
      </c>
      <c r="F7" s="7" t="s">
        <v>14</v>
      </c>
      <c r="G7" s="8" t="s">
        <v>14</v>
      </c>
      <c r="H7" s="8" t="s">
        <v>14</v>
      </c>
      <c r="I7" s="8" t="s">
        <v>14</v>
      </c>
      <c r="J7" s="9" t="s">
        <v>14</v>
      </c>
      <c r="K7" s="6" t="s">
        <v>16</v>
      </c>
      <c r="L7" s="10" t="s">
        <v>49</v>
      </c>
      <c r="M7" s="43" t="s">
        <v>19</v>
      </c>
      <c r="N7" s="60"/>
      <c r="O7" s="52"/>
      <c r="AW7" s="45" t="s">
        <v>39</v>
      </c>
    </row>
    <row r="8" spans="1:53" ht="14.4" thickBot="1" x14ac:dyDescent="0.3">
      <c r="A8" s="11" t="s">
        <v>7</v>
      </c>
      <c r="B8" s="12" t="s">
        <v>10</v>
      </c>
      <c r="C8" s="12" t="s">
        <v>8</v>
      </c>
      <c r="D8" s="12" t="s">
        <v>42</v>
      </c>
      <c r="E8" s="42" t="s">
        <v>21</v>
      </c>
      <c r="F8" s="46">
        <f>IF(WEEKDAY(AX2)&gt;J5-1,AX2+7-(WEEKDAY(AX2)-(J5-1)),IF(WEEKDAY(AX2)&lt;J5-1,AX2 + (J5-1) - WEEKDAY(AX2),AX2))</f>
        <v>45842</v>
      </c>
      <c r="G8" s="47">
        <f>F8+7</f>
        <v>45849</v>
      </c>
      <c r="H8" s="47">
        <f>G8+7</f>
        <v>45856</v>
      </c>
      <c r="I8" s="47">
        <f>H8+7</f>
        <v>45863</v>
      </c>
      <c r="J8" s="48" t="str">
        <f>IF(MONTH(I8+7)=MONTH(G5),I8+7,"")</f>
        <v/>
      </c>
      <c r="K8" s="12" t="s">
        <v>11</v>
      </c>
      <c r="L8" s="13" t="s">
        <v>17</v>
      </c>
      <c r="M8" s="44" t="s">
        <v>79</v>
      </c>
      <c r="N8" s="64" t="s">
        <v>9</v>
      </c>
      <c r="O8" s="59"/>
      <c r="AW8" s="45" t="s">
        <v>33</v>
      </c>
    </row>
    <row r="9" spans="1:53" ht="14.4" thickTop="1" x14ac:dyDescent="0.25">
      <c r="A9" s="14"/>
      <c r="B9" s="15"/>
      <c r="C9" s="16"/>
      <c r="D9" s="16"/>
      <c r="E9" s="36" t="s">
        <v>21</v>
      </c>
      <c r="F9" s="37"/>
      <c r="G9" s="37"/>
      <c r="H9" s="37"/>
      <c r="I9" s="37"/>
      <c r="J9" s="37"/>
      <c r="K9" s="17">
        <f t="shared" ref="K9:K32" si="0">SUM(F9:J9)</f>
        <v>0</v>
      </c>
      <c r="L9" s="17">
        <f>IF(D10="70+",0,K9)</f>
        <v>0</v>
      </c>
      <c r="M9" s="61">
        <f>COUNTIF(F9:J9,"&gt;0")</f>
        <v>0</v>
      </c>
      <c r="N9" s="66"/>
      <c r="O9" s="67"/>
      <c r="AW9" s="45" t="s">
        <v>34</v>
      </c>
    </row>
    <row r="10" spans="1:53" ht="13.8" x14ac:dyDescent="0.25">
      <c r="A10" s="29"/>
      <c r="B10" s="30"/>
      <c r="C10" s="31"/>
      <c r="D10" s="31"/>
      <c r="E10" s="36"/>
      <c r="F10" s="17">
        <f>IF(OR($E9="M",$E9="W"),IF($D10="u60",F9*0.035*IF(OR(AND(F9&lt;100, $E9="W"), AND(F9&lt;400,$E9="M")),0,1),IF($D10="60-69",F9*0.025*IF(OR(AND(F9&lt;100, $E9="W"), AND(F9&lt;400,$E9="M")),0,1),IF($D10="70+",F9*0*IF(OR(AND(F9&lt;100, $E9="W"), AND(F9&lt;400,$E9="M")),0,1),F9*0.035*IF(OR(AND(F9&lt;100, $E9="W"), AND(F9&lt;400,$E9="M")),0,1)))),0)</f>
        <v>0</v>
      </c>
      <c r="G10" s="17">
        <f>IF(OR($E9="M",$E9="W"),IF($D10="u60",G9*0.035*IF(OR(AND(G9&lt;100, $E9="W"), AND(G9&lt;400,$E9="M")),0,1),IF($D10="60-69",G9*0.025*IF(OR(AND(G9&lt;100, $E9="W"), AND(G9&lt;400,$E9="M")),0,1),IF($D10="70+",G9*0*IF(OR(AND(G9&lt;100, $E9="W"), AND(G9&lt;400,$E9="M")),0,1),G9*0.035*IF(OR(AND(G9&lt;100, $E9="W"), AND(G9&lt;400,$E9="M")),0,1)))),0)</f>
        <v>0</v>
      </c>
      <c r="H10" s="17">
        <f>IF(OR($E9="M",$E9="W"),IF($D10="u60",H9*0.035*IF(OR(AND(H9&lt;100, $E9="W"), AND(H9&lt;400,$E9="M")),0,1),IF($D10="60-69",H9*0.025*IF(OR(AND(H9&lt;100, $E9="W"), AND(H9&lt;400,$E9="M")),0,1),IF($D10="70+",H9*0*IF(OR(AND(H9&lt;100, $E9="W"), AND(H9&lt;400,$E9="M")),0,1),H9*0.035*IF(OR(AND(H9&lt;100, $E9="W"), AND(H9&lt;400,$E9="M")),0,1)))),0)</f>
        <v>0</v>
      </c>
      <c r="I10" s="17">
        <f>IF(OR($E9="M",$E9="W"),IF($D10="u60",I9*0.035*IF(OR(AND(I9&lt;100, $E9="W"), AND(I9&lt;400,$E9="M")),0,1),IF($D10="60-69",I9*0.025*IF(OR(AND(I9&lt;100, $E9="W"), AND(I9&lt;400,$E9="M")),0,1),IF($D10="70+",I9*0*IF(OR(AND(I9&lt;100, $E9="W"), AND(I9&lt;400,$E9="M")),0,1),I9*0.035*IF(OR(AND(I9&lt;100, $E9="W"), AND(I9&lt;400,$E9="M")),0,1)))),0)</f>
        <v>0</v>
      </c>
      <c r="J10" s="17">
        <f>IF(OR($E9="M",$E9="W"),IF($D10="u60",J9*0.035*IF(OR(AND(J9&lt;100, $E9="W"), AND(J9&lt;400,$E9="M")),0,1),IF($D10="60-69",J9*0.025*IF(OR(AND(J9&lt;100, $E9="W"), AND(J9&lt;400,$E9="M")),0,1),IF($D10="70+",J9*0*IF(OR(AND(J9&lt;100, $E9="W"), AND(J9&lt;400,$E9="M")),0,1),J9*0.035*IF(OR(AND(J9&lt;100, $E9="W"), AND(J9&lt;400,$E9="M")),0,1)))),0)</f>
        <v>0</v>
      </c>
      <c r="K10" s="17">
        <f t="shared" si="0"/>
        <v>0</v>
      </c>
      <c r="L10" s="17"/>
      <c r="M10" s="62"/>
      <c r="N10" s="68"/>
      <c r="O10" s="69"/>
      <c r="T10" s="45"/>
    </row>
    <row r="11" spans="1:53" ht="14.4" thickBot="1" x14ac:dyDescent="0.3">
      <c r="A11" s="18"/>
      <c r="B11" s="19"/>
      <c r="C11" s="20"/>
      <c r="D11" s="20"/>
      <c r="E11" s="36"/>
      <c r="F11" s="21">
        <f>IF(OR($E9="M",$E9="W"),IF($D10="u60",F9*IF(OR(AND(F9&lt;100, $E9="W"), AND(F9&lt;400,$E9="M")),0.07,0.035),IF($D10="60-69",F9*0.025*IF(OR(AND(F9&lt;100, $E9="W"), AND(F9&lt;400,$E9="M")),1,0),IF($D10="70+",F9*0,F9*IF(OR(AND(F9&lt;100, $E9="W"), AND(F9&lt;400,$E9="M")),0.07,0.035)))),0)</f>
        <v>0</v>
      </c>
      <c r="G11" s="21">
        <f>IF(OR($E9="M",$E9="W"),IF($D10="u60",G9*IF(OR(AND(G9&lt;100, $E9="W"), AND(G9&lt;400,$E9="M")),0.07,0.035),IF($D10="60-69",G9*0.025*IF(OR(AND(G9&lt;100, $E9="W"), AND(G9&lt;400,$E9="M")),1,0),IF($D10="70+",G9*0,G9*IF(OR(AND(G9&lt;100, $E9="W"), AND(G9&lt;400,$E9="M")),0.07,0.035)))),0)</f>
        <v>0</v>
      </c>
      <c r="H11" s="21">
        <f>IF(OR($E9="M",$E9="W"),IF($D10="u60",H9*IF(OR(AND(H9&lt;100, $E9="W"), AND(H9&lt;400,$E9="M")),0.07,0.035),IF($D10="60-69",H9*0.025*IF(OR(AND(H9&lt;100, $E9="W"), AND(H9&lt;400,$E9="M")),1,0),IF($D10="70+",H9*0,H9*IF(OR(AND(H9&lt;100, $E9="W"), AND(H9&lt;400,$E9="M")),0.07,0.035)))),0)</f>
        <v>0</v>
      </c>
      <c r="I11" s="21">
        <f>IF(OR($E9="M",$E9="W"),IF($D10="u60",I9*IF(OR(AND(I9&lt;100, $E9="W"), AND(I9&lt;400,$E9="M")),0.07,0.035),IF($D10="60-69",I9*0.025*IF(OR(AND(I9&lt;100, $E9="W"), AND(I9&lt;400,$E9="M")),1,0),IF($D10="70+",I9*0,I9*IF(OR(AND(I9&lt;100, $E9="W"), AND(I9&lt;400,$E9="M")),0.07,0.035)))),0)</f>
        <v>0</v>
      </c>
      <c r="J11" s="21">
        <f>IF(OR($E9="M",$E9="W"),IF($D10="u60",J9*IF(OR(AND(J9&lt;100, $E9="W"), AND(J9&lt;400,$E9="M")),0.07,0.035),IF($D10="60-69",J9*0.025*IF(OR(AND(J9&lt;100, $E9="W"), AND(J9&lt;400,$E9="M")),1,0),IF($D10="70+",J9*0,J9*IF(OR(AND(J9&lt;100, $E9="W"), AND(J9&lt;400,$E9="M")),0.07,0.035)))),0)</f>
        <v>0</v>
      </c>
      <c r="K11" s="21">
        <f t="shared" si="0"/>
        <v>0</v>
      </c>
      <c r="L11" s="21">
        <f>SUM(K10:K11)</f>
        <v>0</v>
      </c>
      <c r="M11" s="63"/>
      <c r="N11" s="70"/>
      <c r="O11" s="71"/>
    </row>
    <row r="12" spans="1:53" ht="14.4" thickTop="1" x14ac:dyDescent="0.25">
      <c r="A12" s="14"/>
      <c r="B12" s="15"/>
      <c r="C12" s="16"/>
      <c r="D12" s="16"/>
      <c r="E12" s="36" t="s">
        <v>21</v>
      </c>
      <c r="F12" s="37"/>
      <c r="G12" s="37"/>
      <c r="H12" s="37"/>
      <c r="I12" s="37"/>
      <c r="J12" s="37"/>
      <c r="K12" s="17">
        <f t="shared" si="0"/>
        <v>0</v>
      </c>
      <c r="L12" s="17">
        <f>IF(D13="70+",0,K12)</f>
        <v>0</v>
      </c>
      <c r="M12" s="61">
        <f>COUNTIF(F12:J12,"&gt;0")</f>
        <v>0</v>
      </c>
      <c r="N12" s="66"/>
      <c r="O12" s="67"/>
    </row>
    <row r="13" spans="1:53" ht="13.8" x14ac:dyDescent="0.25">
      <c r="A13" s="29"/>
      <c r="B13" s="30"/>
      <c r="C13" s="31"/>
      <c r="D13" s="31"/>
      <c r="E13" s="36"/>
      <c r="F13" s="17">
        <f>IF(OR($E12="M",$E12="W"),IF($D13="u60",F12*0.035*IF(OR(AND(F12&lt;100, $E12="W"), AND(F12&lt;400,$E12="M")),0,1),IF($D13="60-69",F12*0.025*IF(OR(AND(F12&lt;100, $E12="W"), AND(F12&lt;400,$E12="M")),0,1),IF($D13="70+",F12*0*IF(OR(AND(F12&lt;100, $E12="W"), AND(F12&lt;400,$E12="M")),0,1),F12*0.035*IF(OR(AND(F12&lt;100, $E12="W"), AND(F12&lt;400,$E12="M")),0,1)))),0)</f>
        <v>0</v>
      </c>
      <c r="G13" s="17">
        <f>IF(OR($E12="M",$E12="W"),IF($D13="u60",G12*0.035*IF(OR(AND(G12&lt;100, $E12="W"), AND(G12&lt;400,$E12="M")),0,1),IF($D13="60-69",G12*0.025*IF(OR(AND(G12&lt;100, $E12="W"), AND(G12&lt;400,$E12="M")),0,1),IF($D13="70+",G12*0*IF(OR(AND(G12&lt;100, $E12="W"), AND(G12&lt;400,$E12="M")),0,1),G12*0.035*IF(OR(AND(G12&lt;100, $E12="W"), AND(G12&lt;400,$E12="M")),0,1)))),0)</f>
        <v>0</v>
      </c>
      <c r="H13" s="17">
        <f>IF(OR($E12="M",$E12="W"),IF($D13="u60",H12*0.035*IF(OR(AND(H12&lt;100, $E12="W"), AND(H12&lt;400,$E12="M")),0,1),IF($D13="60-69",H12*0.025*IF(OR(AND(H12&lt;100, $E12="W"), AND(H12&lt;400,$E12="M")),0,1),IF($D13="70+",H12*0*IF(OR(AND(H12&lt;100, $E12="W"), AND(H12&lt;400,$E12="M")),0,1),H12*0.035*IF(OR(AND(H12&lt;100, $E12="W"), AND(H12&lt;400,$E12="M")),0,1)))),0)</f>
        <v>0</v>
      </c>
      <c r="I13" s="17">
        <f>IF(OR($E12="M",$E12="W"),IF($D13="u60",I12*0.035*IF(OR(AND(I12&lt;100, $E12="W"), AND(I12&lt;400,$E12="M")),0,1),IF($D13="60-69",I12*0.025*IF(OR(AND(I12&lt;100, $E12="W"), AND(I12&lt;400,$E12="M")),0,1),IF($D13="70+",I12*0*IF(OR(AND(I12&lt;100, $E12="W"), AND(I12&lt;400,$E12="M")),0,1),I12*0.035*IF(OR(AND(I12&lt;100, $E12="W"), AND(I12&lt;400,$E12="M")),0,1)))),0)</f>
        <v>0</v>
      </c>
      <c r="J13" s="17">
        <f>IF(OR($E12="M",$E12="W"),IF($D13="u60",J12*0.035*IF(OR(AND(J12&lt;100, $E12="W"), AND(J12&lt;400,$E12="M")),0,1),IF($D13="60-69",J12*0.025*IF(OR(AND(J12&lt;100, $E12="W"), AND(J12&lt;400,$E12="M")),0,1),IF($D13="70+",J12*0*IF(OR(AND(J12&lt;100, $E12="W"), AND(J12&lt;400,$E12="M")),0,1),J12*0.035*IF(OR(AND(J12&lt;100, $E12="W"), AND(J12&lt;400,$E12="M")),0,1)))),0)</f>
        <v>0</v>
      </c>
      <c r="K13" s="17">
        <f t="shared" si="0"/>
        <v>0</v>
      </c>
      <c r="L13" s="17"/>
      <c r="M13" s="62"/>
      <c r="N13" s="68"/>
      <c r="O13" s="69"/>
    </row>
    <row r="14" spans="1:53" ht="14.4" thickBot="1" x14ac:dyDescent="0.3">
      <c r="A14" s="18"/>
      <c r="B14" s="19"/>
      <c r="C14" s="20"/>
      <c r="D14" s="20"/>
      <c r="E14" s="36"/>
      <c r="F14" s="21">
        <f>IF(OR($E12="M",$E12="W"),IF($D13="u60",F12*IF(OR(AND(F12&lt;100, $E12="W"), AND(F12&lt;400,$E12="M")),0.07,0.035),IF($D13="60-69",F12*0.025*IF(OR(AND(F12&lt;100, $E12="W"), AND(F12&lt;400,$E12="M")),1,0),IF($D13="70+",F12*0,F12*IF(OR(AND(F12&lt;100, $E12="W"), AND(F12&lt;400,$E12="M")),0.07,0.035)))),0)</f>
        <v>0</v>
      </c>
      <c r="G14" s="21">
        <f>IF(OR($E12="M",$E12="W"),IF($D13="u60",G12*IF(OR(AND(G12&lt;100, $E12="W"), AND(G12&lt;400,$E12="M")),0.07,0.035),IF($D13="60-69",G12*0.025*IF(OR(AND(G12&lt;100, $E12="W"), AND(G12&lt;400,$E12="M")),1,0),IF($D13="70+",G12*0,G12*IF(OR(AND(G12&lt;100, $E12="W"), AND(G12&lt;400,$E12="M")),0.07,0.035)))),0)</f>
        <v>0</v>
      </c>
      <c r="H14" s="21">
        <f>IF(OR($E12="M",$E12="W"),IF($D13="u60",H12*IF(OR(AND(H12&lt;100, $E12="W"), AND(H12&lt;400,$E12="M")),0.07,0.035),IF($D13="60-69",H12*0.025*IF(OR(AND(H12&lt;100, $E12="W"), AND(H12&lt;400,$E12="M")),1,0),IF($D13="70+",H12*0,H12*IF(OR(AND(H12&lt;100, $E12="W"), AND(H12&lt;400,$E12="M")),0.07,0.035)))),0)</f>
        <v>0</v>
      </c>
      <c r="I14" s="21">
        <f>IF(OR($E12="M",$E12="W"),IF($D13="u60",I12*IF(OR(AND(I12&lt;100, $E12="W"), AND(I12&lt;400,$E12="M")),0.07,0.035),IF($D13="60-69",I12*0.025*IF(OR(AND(I12&lt;100, $E12="W"), AND(I12&lt;400,$E12="M")),1,0),IF($D13="70+",I12*0,I12*IF(OR(AND(I12&lt;100, $E12="W"), AND(I12&lt;400,$E12="M")),0.07,0.035)))),0)</f>
        <v>0</v>
      </c>
      <c r="J14" s="21">
        <f>IF(OR($E12="M",$E12="W"),IF($D13="u60",J12*IF(OR(AND(J12&lt;100, $E12="W"), AND(J12&lt;400,$E12="M")),0.07,0.035),IF($D13="60-69",J12*0.025*IF(OR(AND(J12&lt;100, $E12="W"), AND(J12&lt;400,$E12="M")),1,0),IF($D13="70+",J12*0,J12*IF(OR(AND(J12&lt;100, $E12="W"), AND(J12&lt;400,$E12="M")),0.07,0.035)))),0)</f>
        <v>0</v>
      </c>
      <c r="K14" s="21">
        <f t="shared" si="0"/>
        <v>0</v>
      </c>
      <c r="L14" s="21">
        <f>SUM(K13:K14)</f>
        <v>0</v>
      </c>
      <c r="M14" s="63"/>
      <c r="N14" s="70"/>
      <c r="O14" s="71"/>
    </row>
    <row r="15" spans="1:53" ht="14.4" thickTop="1" x14ac:dyDescent="0.25">
      <c r="A15" s="14"/>
      <c r="B15" s="15"/>
      <c r="C15" s="16"/>
      <c r="D15" s="16"/>
      <c r="E15" s="36" t="s">
        <v>21</v>
      </c>
      <c r="F15" s="37"/>
      <c r="G15" s="37"/>
      <c r="H15" s="37"/>
      <c r="I15" s="37"/>
      <c r="J15" s="37"/>
      <c r="K15" s="17">
        <f t="shared" si="0"/>
        <v>0</v>
      </c>
      <c r="L15" s="17">
        <f>IF(D16="70+",0,K15)</f>
        <v>0</v>
      </c>
      <c r="M15" s="61">
        <f>COUNTIF(F15:J15,"&gt;0")</f>
        <v>0</v>
      </c>
      <c r="N15" s="66"/>
      <c r="O15" s="67"/>
    </row>
    <row r="16" spans="1:53" ht="13.8" x14ac:dyDescent="0.25">
      <c r="A16" s="29"/>
      <c r="B16" s="30"/>
      <c r="C16" s="31"/>
      <c r="D16" s="31"/>
      <c r="E16" s="36"/>
      <c r="F16" s="17">
        <f>IF(OR($E15="M",$E15="W"),IF($D16="u60",F15*0.035*IF(OR(AND(F15&lt;100, $E15="W"), AND(F15&lt;400,$E15="M")),0,1),IF($D16="60-69",F15*0.025*IF(OR(AND(F15&lt;100, $E15="W"), AND(F15&lt;400,$E15="M")),0,1),IF($D16="70+",F15*0*IF(OR(AND(F15&lt;100, $E15="W"), AND(F15&lt;400,$E15="M")),0,1),F15*0.035*IF(OR(AND(F15&lt;100, $E15="W"), AND(F15&lt;400,$E15="M")),0,1)))),0)</f>
        <v>0</v>
      </c>
      <c r="G16" s="17">
        <f>IF(OR($E15="M",$E15="W"),IF($D16="u60",G15*0.035*IF(OR(AND(G15&lt;100, $E15="W"), AND(G15&lt;400,$E15="M")),0,1),IF($D16="60-69",G15*0.025*IF(OR(AND(G15&lt;100, $E15="W"), AND(G15&lt;400,$E15="M")),0,1),IF($D16="70+",G15*0*IF(OR(AND(G15&lt;100, $E15="W"), AND(G15&lt;400,$E15="M")),0,1),G15*0.035*IF(OR(AND(G15&lt;100, $E15="W"), AND(G15&lt;400,$E15="M")),0,1)))),0)</f>
        <v>0</v>
      </c>
      <c r="H16" s="17">
        <f>IF(OR($E15="M",$E15="W"),IF($D16="u60",H15*0.035*IF(OR(AND(H15&lt;100, $E15="W"), AND(H15&lt;400,$E15="M")),0,1),IF($D16="60-69",H15*0.025*IF(OR(AND(H15&lt;100, $E15="W"), AND(H15&lt;400,$E15="M")),0,1),IF($D16="70+",H15*0*IF(OR(AND(H15&lt;100, $E15="W"), AND(H15&lt;400,$E15="M")),0,1),H15*0.035*IF(OR(AND(H15&lt;100, $E15="W"), AND(H15&lt;400,$E15="M")),0,1)))),0)</f>
        <v>0</v>
      </c>
      <c r="I16" s="17">
        <f>IF(OR($E15="M",$E15="W"),IF($D16="u60",I15*0.035*IF(OR(AND(I15&lt;100, $E15="W"), AND(I15&lt;400,$E15="M")),0,1),IF($D16="60-69",I15*0.025*IF(OR(AND(I15&lt;100, $E15="W"), AND(I15&lt;400,$E15="M")),0,1),IF($D16="70+",I15*0*IF(OR(AND(I15&lt;100, $E15="W"), AND(I15&lt;400,$E15="M")),0,1),I15*0.035*IF(OR(AND(I15&lt;100, $E15="W"), AND(I15&lt;400,$E15="M")),0,1)))),0)</f>
        <v>0</v>
      </c>
      <c r="J16" s="17">
        <f>IF(OR($E15="M",$E15="W"),IF($D16="u60",J15*0.035*IF(OR(AND(J15&lt;100, $E15="W"), AND(J15&lt;400,$E15="M")),0,1),IF($D16="60-69",J15*0.025*IF(OR(AND(J15&lt;100, $E15="W"), AND(J15&lt;400,$E15="M")),0,1),IF($D16="70+",J15*0*IF(OR(AND(J15&lt;100, $E15="W"), AND(J15&lt;400,$E15="M")),0,1),J15*0.035*IF(OR(AND(J15&lt;100, $E15="W"), AND(J15&lt;400,$E15="M")),0,1)))),0)</f>
        <v>0</v>
      </c>
      <c r="K16" s="17">
        <f t="shared" si="0"/>
        <v>0</v>
      </c>
      <c r="L16" s="17"/>
      <c r="M16" s="62"/>
      <c r="N16" s="68"/>
      <c r="O16" s="69"/>
    </row>
    <row r="17" spans="1:15" ht="14.4" thickBot="1" x14ac:dyDescent="0.3">
      <c r="A17" s="18"/>
      <c r="B17" s="19"/>
      <c r="C17" s="20"/>
      <c r="D17" s="20"/>
      <c r="E17" s="36"/>
      <c r="F17" s="21">
        <f>IF(OR($E15="M",$E15="W"),IF($D16="u60",F15*IF(OR(AND(F15&lt;100, $E15="W"), AND(F15&lt;400,$E15="M")),0.07,0.035),IF($D16="60-69",F15*0.025*IF(OR(AND(F15&lt;100, $E15="W"), AND(F15&lt;400,$E15="M")),1,0),IF($D16="70+",F15*0,F15*IF(OR(AND(F15&lt;100, $E15="W"), AND(F15&lt;400,$E15="M")),0.07,0.035)))),0)</f>
        <v>0</v>
      </c>
      <c r="G17" s="21">
        <f>IF(OR($E15="M",$E15="W"),IF($D16="u60",G15*IF(OR(AND(G15&lt;100, $E15="W"), AND(G15&lt;400,$E15="M")),0.07,0.035),IF($D16="60-69",G15*0.025*IF(OR(AND(G15&lt;100, $E15="W"), AND(G15&lt;400,$E15="M")),1,0),IF($D16="70+",G15*0,G15*IF(OR(AND(G15&lt;100, $E15="W"), AND(G15&lt;400,$E15="M")),0.07,0.035)))),0)</f>
        <v>0</v>
      </c>
      <c r="H17" s="21">
        <f>IF(OR($E15="M",$E15="W"),IF($D16="u60",H15*IF(OR(AND(H15&lt;100, $E15="W"), AND(H15&lt;400,$E15="M")),0.07,0.035),IF($D16="60-69",H15*0.025*IF(OR(AND(H15&lt;100, $E15="W"), AND(H15&lt;400,$E15="M")),1,0),IF($D16="70+",H15*0,H15*IF(OR(AND(H15&lt;100, $E15="W"), AND(H15&lt;400,$E15="M")),0.07,0.035)))),0)</f>
        <v>0</v>
      </c>
      <c r="I17" s="21">
        <f>IF(OR($E15="M",$E15="W"),IF($D16="u60",I15*IF(OR(AND(I15&lt;100, $E15="W"), AND(I15&lt;400,$E15="M")),0.07,0.035),IF($D16="60-69",I15*0.025*IF(OR(AND(I15&lt;100, $E15="W"), AND(I15&lt;400,$E15="M")),1,0),IF($D16="70+",I15*0,I15*IF(OR(AND(I15&lt;100, $E15="W"), AND(I15&lt;400,$E15="M")),0.07,0.035)))),0)</f>
        <v>0</v>
      </c>
      <c r="J17" s="21">
        <f>IF(OR($E15="M",$E15="W"),IF($D16="u60",J15*IF(OR(AND(J15&lt;100, $E15="W"), AND(J15&lt;400,$E15="M")),0.07,0.035),IF($D16="60-69",J15*0.025*IF(OR(AND(J15&lt;100, $E15="W"), AND(J15&lt;400,$E15="M")),1,0),IF($D16="70+",J15*0,J15*IF(OR(AND(J15&lt;100, $E15="W"), AND(J15&lt;400,$E15="M")),0.07,0.035)))),0)</f>
        <v>0</v>
      </c>
      <c r="K17" s="21">
        <f t="shared" si="0"/>
        <v>0</v>
      </c>
      <c r="L17" s="21">
        <f>SUM(K16:K17)</f>
        <v>0</v>
      </c>
      <c r="M17" s="63"/>
      <c r="N17" s="70"/>
      <c r="O17" s="71"/>
    </row>
    <row r="18" spans="1:15" ht="14.4" thickTop="1" x14ac:dyDescent="0.25">
      <c r="A18" s="14"/>
      <c r="B18" s="15"/>
      <c r="C18" s="16"/>
      <c r="D18" s="16"/>
      <c r="E18" s="36" t="s">
        <v>21</v>
      </c>
      <c r="F18" s="37"/>
      <c r="G18" s="37"/>
      <c r="H18" s="37"/>
      <c r="I18" s="37"/>
      <c r="J18" s="37"/>
      <c r="K18" s="17">
        <f t="shared" si="0"/>
        <v>0</v>
      </c>
      <c r="L18" s="17">
        <f>IF(D19="70+",0,K18)</f>
        <v>0</v>
      </c>
      <c r="M18" s="61">
        <f>COUNTIF(F18:J18,"&gt;0")</f>
        <v>0</v>
      </c>
      <c r="N18" s="66"/>
      <c r="O18" s="67"/>
    </row>
    <row r="19" spans="1:15" ht="13.8" x14ac:dyDescent="0.25">
      <c r="A19" s="29"/>
      <c r="B19" s="30"/>
      <c r="C19" s="31"/>
      <c r="D19" s="31"/>
      <c r="E19" s="36"/>
      <c r="F19" s="17">
        <f>IF(OR($E18="M",$E18="W"),IF($D19="u60",F18*0.035*IF(OR(AND(F18&lt;100, $E18="W"), AND(F18&lt;400,$E18="M")),0,1),IF($D19="60-69",F18*0.025*IF(OR(AND(F18&lt;100, $E18="W"), AND(F18&lt;400,$E18="M")),0,1),IF($D19="70+",F18*0*IF(OR(AND(F18&lt;100, $E18="W"), AND(F18&lt;400,$E18="M")),0,1),F18*0.035*IF(OR(AND(F18&lt;100, $E18="W"), AND(F18&lt;400,$E18="M")),0,1)))),0)</f>
        <v>0</v>
      </c>
      <c r="G19" s="17">
        <f>IF(OR($E18="M",$E18="W"),IF($D19="u60",G18*0.035*IF(OR(AND(G18&lt;100, $E18="W"), AND(G18&lt;400,$E18="M")),0,1),IF($D19="60-69",G18*0.025*IF(OR(AND(G18&lt;100, $E18="W"), AND(G18&lt;400,$E18="M")),0,1),IF($D19="70+",G18*0*IF(OR(AND(G18&lt;100, $E18="W"), AND(G18&lt;400,$E18="M")),0,1),G18*0.035*IF(OR(AND(G18&lt;100, $E18="W"), AND(G18&lt;400,$E18="M")),0,1)))),0)</f>
        <v>0</v>
      </c>
      <c r="H19" s="17">
        <f>IF(OR($E18="M",$E18="W"),IF($D19="u60",H18*0.035*IF(OR(AND(H18&lt;100, $E18="W"), AND(H18&lt;400,$E18="M")),0,1),IF($D19="60-69",H18*0.025*IF(OR(AND(H18&lt;100, $E18="W"), AND(H18&lt;400,$E18="M")),0,1),IF($D19="70+",H18*0*IF(OR(AND(H18&lt;100, $E18="W"), AND(H18&lt;400,$E18="M")),0,1),H18*0.035*IF(OR(AND(H18&lt;100, $E18="W"), AND(H18&lt;400,$E18="M")),0,1)))),0)</f>
        <v>0</v>
      </c>
      <c r="I19" s="17">
        <f>IF(OR($E18="M",$E18="W"),IF($D19="u60",I18*0.035*IF(OR(AND(I18&lt;100, $E18="W"), AND(I18&lt;400,$E18="M")),0,1),IF($D19="60-69",I18*0.025*IF(OR(AND(I18&lt;100, $E18="W"), AND(I18&lt;400,$E18="M")),0,1),IF($D19="70+",I18*0*IF(OR(AND(I18&lt;100, $E18="W"), AND(I18&lt;400,$E18="M")),0,1),I18*0.035*IF(OR(AND(I18&lt;100, $E18="W"), AND(I18&lt;400,$E18="M")),0,1)))),0)</f>
        <v>0</v>
      </c>
      <c r="J19" s="17">
        <f>IF(OR($E18="M",$E18="W"),IF($D19="u60",J18*0.035*IF(OR(AND(J18&lt;100, $E18="W"), AND(J18&lt;400,$E18="M")),0,1),IF($D19="60-69",J18*0.025*IF(OR(AND(J18&lt;100, $E18="W"), AND(J18&lt;400,$E18="M")),0,1),IF($D19="70+",J18*0*IF(OR(AND(J18&lt;100, $E18="W"), AND(J18&lt;400,$E18="M")),0,1),J18*0.035*IF(OR(AND(J18&lt;100, $E18="W"), AND(J18&lt;400,$E18="M")),0,1)))),0)</f>
        <v>0</v>
      </c>
      <c r="K19" s="17">
        <f t="shared" si="0"/>
        <v>0</v>
      </c>
      <c r="L19" s="17"/>
      <c r="M19" s="62"/>
      <c r="N19" s="68"/>
      <c r="O19" s="69"/>
    </row>
    <row r="20" spans="1:15" ht="14.4" thickBot="1" x14ac:dyDescent="0.3">
      <c r="A20" s="18"/>
      <c r="B20" s="19"/>
      <c r="C20" s="20"/>
      <c r="D20" s="20"/>
      <c r="E20" s="36"/>
      <c r="F20" s="21">
        <f>IF(OR($E18="M",$E18="W"),IF($D19="u60",F18*IF(OR(AND(F18&lt;100, $E18="W"), AND(F18&lt;400,$E18="M")),0.07,0.035),IF($D19="60-69",F18*0.025*IF(OR(AND(F18&lt;100, $E18="W"), AND(F18&lt;400,$E18="M")),1,0),IF($D19="70+",F18*0,F18*IF(OR(AND(F18&lt;100, $E18="W"), AND(F18&lt;400,$E18="M")),0.07,0.035)))),0)</f>
        <v>0</v>
      </c>
      <c r="G20" s="21">
        <f>IF(OR($E18="M",$E18="W"),IF($D19="u60",G18*IF(OR(AND(G18&lt;100, $E18="W"), AND(G18&lt;400,$E18="M")),0.07,0.035),IF($D19="60-69",G18*0.025*IF(OR(AND(G18&lt;100, $E18="W"), AND(G18&lt;400,$E18="M")),1,0),IF($D19="70+",G18*0,G18*IF(OR(AND(G18&lt;100, $E18="W"), AND(G18&lt;400,$E18="M")),0.07,0.035)))),0)</f>
        <v>0</v>
      </c>
      <c r="H20" s="21">
        <f>IF(OR($E18="M",$E18="W"),IF($D19="u60",H18*IF(OR(AND(H18&lt;100, $E18="W"), AND(H18&lt;400,$E18="M")),0.07,0.035),IF($D19="60-69",H18*0.025*IF(OR(AND(H18&lt;100, $E18="W"), AND(H18&lt;400,$E18="M")),1,0),IF($D19="70+",H18*0,H18*IF(OR(AND(H18&lt;100, $E18="W"), AND(H18&lt;400,$E18="M")),0.07,0.035)))),0)</f>
        <v>0</v>
      </c>
      <c r="I20" s="21">
        <f>IF(OR($E18="M",$E18="W"),IF($D19="u60",I18*IF(OR(AND(I18&lt;100, $E18="W"), AND(I18&lt;400,$E18="M")),0.07,0.035),IF($D19="60-69",I18*0.025*IF(OR(AND(I18&lt;100, $E18="W"), AND(I18&lt;400,$E18="M")),1,0),IF($D19="70+",I18*0,I18*IF(OR(AND(I18&lt;100, $E18="W"), AND(I18&lt;400,$E18="M")),0.07,0.035)))),0)</f>
        <v>0</v>
      </c>
      <c r="J20" s="21">
        <f>IF(OR($E18="M",$E18="W"),IF($D19="u60",J18*IF(OR(AND(J18&lt;100, $E18="W"), AND(J18&lt;400,$E18="M")),0.07,0.035),IF($D19="60-69",J18*0.025*IF(OR(AND(J18&lt;100, $E18="W"), AND(J18&lt;400,$E18="M")),1,0),IF($D19="70+",J18*0,J18*IF(OR(AND(J18&lt;100, $E18="W"), AND(J18&lt;400,$E18="M")),0.07,0.035)))),0)</f>
        <v>0</v>
      </c>
      <c r="K20" s="21">
        <f t="shared" si="0"/>
        <v>0</v>
      </c>
      <c r="L20" s="21">
        <f>SUM(K19:K20)</f>
        <v>0</v>
      </c>
      <c r="M20" s="63"/>
      <c r="N20" s="70"/>
      <c r="O20" s="71"/>
    </row>
    <row r="21" spans="1:15" ht="14.4" thickTop="1" x14ac:dyDescent="0.25">
      <c r="A21" s="14"/>
      <c r="B21" s="15"/>
      <c r="C21" s="16"/>
      <c r="D21" s="16"/>
      <c r="E21" s="36" t="s">
        <v>21</v>
      </c>
      <c r="F21" s="37"/>
      <c r="G21" s="37"/>
      <c r="H21" s="37"/>
      <c r="I21" s="37"/>
      <c r="J21" s="37"/>
      <c r="K21" s="17">
        <f t="shared" si="0"/>
        <v>0</v>
      </c>
      <c r="L21" s="17">
        <f>IF(D22="70+",0,K21)</f>
        <v>0</v>
      </c>
      <c r="M21" s="61">
        <f>COUNTIF(F21:J21,"&gt;0")</f>
        <v>0</v>
      </c>
      <c r="N21" s="66"/>
      <c r="O21" s="67"/>
    </row>
    <row r="22" spans="1:15" ht="13.8" x14ac:dyDescent="0.25">
      <c r="A22" s="29"/>
      <c r="B22" s="30"/>
      <c r="C22" s="31"/>
      <c r="D22" s="31"/>
      <c r="E22" s="36"/>
      <c r="F22" s="17">
        <f>IF(OR($E21="M",$E21="W"),IF($D22="u60",F21*0.035*IF(OR(AND(F21&lt;100, $E21="W"), AND(F21&lt;400,$E21="M")),0,1),IF($D22="60-69",F21*0.025*IF(OR(AND(F21&lt;100, $E21="W"), AND(F21&lt;400,$E21="M")),0,1),IF($D22="70+",F21*0*IF(OR(AND(F21&lt;100, $E21="W"), AND(F21&lt;400,$E21="M")),0,1),F21*0.035*IF(OR(AND(F21&lt;100, $E21="W"), AND(F21&lt;400,$E21="M")),0,1)))),0)</f>
        <v>0</v>
      </c>
      <c r="G22" s="17">
        <f>IF(OR($E21="M",$E21="W"),IF($D22="u60",G21*0.035*IF(OR(AND(G21&lt;100, $E21="W"), AND(G21&lt;400,$E21="M")),0,1),IF($D22="60-69",G21*0.025*IF(OR(AND(G21&lt;100, $E21="W"), AND(G21&lt;400,$E21="M")),0,1),IF($D22="70+",G21*0*IF(OR(AND(G21&lt;100, $E21="W"), AND(G21&lt;400,$E21="M")),0,1),G21*0.035*IF(OR(AND(G21&lt;100, $E21="W"), AND(G21&lt;400,$E21="M")),0,1)))),0)</f>
        <v>0</v>
      </c>
      <c r="H22" s="17">
        <f>IF(OR($E21="M",$E21="W"),IF($D22="u60",H21*0.035*IF(OR(AND(H21&lt;100, $E21="W"), AND(H21&lt;400,$E21="M")),0,1),IF($D22="60-69",H21*0.025*IF(OR(AND(H21&lt;100, $E21="W"), AND(H21&lt;400,$E21="M")),0,1),IF($D22="70+",H21*0*IF(OR(AND(H21&lt;100, $E21="W"), AND(H21&lt;400,$E21="M")),0,1),H21*0.035*IF(OR(AND(H21&lt;100, $E21="W"), AND(H21&lt;400,$E21="M")),0,1)))),0)</f>
        <v>0</v>
      </c>
      <c r="I22" s="17">
        <f>IF(OR($E21="M",$E21="W"),IF($D22="u60",I21*0.035*IF(OR(AND(I21&lt;100, $E21="W"), AND(I21&lt;400,$E21="M")),0,1),IF($D22="60-69",I21*0.025*IF(OR(AND(I21&lt;100, $E21="W"), AND(I21&lt;400,$E21="M")),0,1),IF($D22="70+",I21*0*IF(OR(AND(I21&lt;100, $E21="W"), AND(I21&lt;400,$E21="M")),0,1),I21*0.035*IF(OR(AND(I21&lt;100, $E21="W"), AND(I21&lt;400,$E21="M")),0,1)))),0)</f>
        <v>0</v>
      </c>
      <c r="J22" s="17">
        <f>IF(OR($E21="M",$E21="W"),IF($D22="u60",J21*0.035*IF(OR(AND(J21&lt;100, $E21="W"), AND(J21&lt;400,$E21="M")),0,1),IF($D22="60-69",J21*0.025*IF(OR(AND(J21&lt;100, $E21="W"), AND(J21&lt;400,$E21="M")),0,1),IF($D22="70+",J21*0*IF(OR(AND(J21&lt;100, $E21="W"), AND(J21&lt;400,$E21="M")),0,1),J21*0.035*IF(OR(AND(J21&lt;100, $E21="W"), AND(J21&lt;400,$E21="M")),0,1)))),0)</f>
        <v>0</v>
      </c>
      <c r="K22" s="17">
        <f t="shared" si="0"/>
        <v>0</v>
      </c>
      <c r="L22" s="17"/>
      <c r="M22" s="62"/>
      <c r="N22" s="68"/>
      <c r="O22" s="69"/>
    </row>
    <row r="23" spans="1:15" ht="14.4" thickBot="1" x14ac:dyDescent="0.3">
      <c r="A23" s="18"/>
      <c r="B23" s="19"/>
      <c r="C23" s="20"/>
      <c r="D23" s="20"/>
      <c r="E23" s="36"/>
      <c r="F23" s="21">
        <f>IF(OR($E21="M",$E21="W"),IF($D22="u60",F21*IF(OR(AND(F21&lt;100, $E21="W"), AND(F21&lt;400,$E21="M")),0.07,0.035),IF($D22="60-69",F21*0.025*IF(OR(AND(F21&lt;100, $E21="W"), AND(F21&lt;400,$E21="M")),1,0),IF($D22="70+",F21*0,F21*IF(OR(AND(F21&lt;100, $E21="W"), AND(F21&lt;400,$E21="M")),0.07,0.035)))),0)</f>
        <v>0</v>
      </c>
      <c r="G23" s="21">
        <f>IF(OR($E21="M",$E21="W"),IF($D22="u60",G21*IF(OR(AND(G21&lt;100, $E21="W"), AND(G21&lt;400,$E21="M")),0.07,0.035),IF($D22="60-69",G21*0.025*IF(OR(AND(G21&lt;100, $E21="W"), AND(G21&lt;400,$E21="M")),1,0),IF($D22="70+",G21*0,G21*IF(OR(AND(G21&lt;100, $E21="W"), AND(G21&lt;400,$E21="M")),0.07,0.035)))),0)</f>
        <v>0</v>
      </c>
      <c r="H23" s="21">
        <f>IF(OR($E21="M",$E21="W"),IF($D22="u60",H21*IF(OR(AND(H21&lt;100, $E21="W"), AND(H21&lt;400,$E21="M")),0.07,0.035),IF($D22="60-69",H21*0.025*IF(OR(AND(H21&lt;100, $E21="W"), AND(H21&lt;400,$E21="M")),1,0),IF($D22="70+",H21*0,H21*IF(OR(AND(H21&lt;100, $E21="W"), AND(H21&lt;400,$E21="M")),0.07,0.035)))),0)</f>
        <v>0</v>
      </c>
      <c r="I23" s="21">
        <f>IF(OR($E21="M",$E21="W"),IF($D22="u60",I21*IF(OR(AND(I21&lt;100, $E21="W"), AND(I21&lt;400,$E21="M")),0.07,0.035),IF($D22="60-69",I21*0.025*IF(OR(AND(I21&lt;100, $E21="W"), AND(I21&lt;400,$E21="M")),1,0),IF($D22="70+",I21*0,I21*IF(OR(AND(I21&lt;100, $E21="W"), AND(I21&lt;400,$E21="M")),0.07,0.035)))),0)</f>
        <v>0</v>
      </c>
      <c r="J23" s="21">
        <f>IF(OR($E21="M",$E21="W"),IF($D22="u60",J21*IF(OR(AND(J21&lt;100, $E21="W"), AND(J21&lt;400,$E21="M")),0.07,0.035),IF($D22="60-69",J21*0.025*IF(OR(AND(J21&lt;100, $E21="W"), AND(J21&lt;400,$E21="M")),1,0),IF($D22="70+",J21*0,J21*IF(OR(AND(J21&lt;100, $E21="W"), AND(J21&lt;400,$E21="M")),0.07,0.035)))),0)</f>
        <v>0</v>
      </c>
      <c r="K23" s="21">
        <f t="shared" si="0"/>
        <v>0</v>
      </c>
      <c r="L23" s="21">
        <f>SUM(K22:K23)</f>
        <v>0</v>
      </c>
      <c r="M23" s="63"/>
      <c r="N23" s="70"/>
      <c r="O23" s="71"/>
    </row>
    <row r="24" spans="1:15" ht="14.4" thickTop="1" x14ac:dyDescent="0.25">
      <c r="A24" s="14"/>
      <c r="B24" s="15"/>
      <c r="C24" s="16"/>
      <c r="D24" s="16"/>
      <c r="E24" s="36" t="s">
        <v>21</v>
      </c>
      <c r="F24" s="37"/>
      <c r="G24" s="37"/>
      <c r="H24" s="37"/>
      <c r="I24" s="37"/>
      <c r="J24" s="37"/>
      <c r="K24" s="17">
        <f t="shared" si="0"/>
        <v>0</v>
      </c>
      <c r="L24" s="17">
        <f>IF(D25="70+",0,K24)</f>
        <v>0</v>
      </c>
      <c r="M24" s="61">
        <f>COUNTIF(F24:J24,"&gt;0")</f>
        <v>0</v>
      </c>
      <c r="N24" s="66"/>
      <c r="O24" s="67"/>
    </row>
    <row r="25" spans="1:15" ht="13.8" x14ac:dyDescent="0.25">
      <c r="A25" s="29"/>
      <c r="B25" s="30"/>
      <c r="C25" s="31"/>
      <c r="D25" s="31"/>
      <c r="E25" s="36"/>
      <c r="F25" s="17">
        <f>IF(OR($E24="M",$E24="W"),IF($D25="u60",F24*0.035*IF(OR(AND(F24&lt;100, $E24="W"), AND(F24&lt;400,$E24="M")),0,1),IF($D25="60-69",F24*0.025*IF(OR(AND(F24&lt;100, $E24="W"), AND(F24&lt;400,$E24="M")),0,1),IF($D25="70+",F24*0*IF(OR(AND(F24&lt;100, $E24="W"), AND(F24&lt;400,$E24="M")),0,1),F24*0.035*IF(OR(AND(F24&lt;100, $E24="W"), AND(F24&lt;400,$E24="M")),0,1)))),0)</f>
        <v>0</v>
      </c>
      <c r="G25" s="17">
        <f>IF(OR($E24="M",$E24="W"),IF($D25="u60",G24*0.035*IF(OR(AND(G24&lt;100, $E24="W"), AND(G24&lt;400,$E24="M")),0,1),IF($D25="60-69",G24*0.025*IF(OR(AND(G24&lt;100, $E24="W"), AND(G24&lt;400,$E24="M")),0,1),IF($D25="70+",G24*0*IF(OR(AND(G24&lt;100, $E24="W"), AND(G24&lt;400,$E24="M")),0,1),G24*0.035*IF(OR(AND(G24&lt;100, $E24="W"), AND(G24&lt;400,$E24="M")),0,1)))),0)</f>
        <v>0</v>
      </c>
      <c r="H25" s="17">
        <f>IF(OR($E24="M",$E24="W"),IF($D25="u60",H24*0.035*IF(OR(AND(H24&lt;100, $E24="W"), AND(H24&lt;400,$E24="M")),0,1),IF($D25="60-69",H24*0.025*IF(OR(AND(H24&lt;100, $E24="W"), AND(H24&lt;400,$E24="M")),0,1),IF($D25="70+",H24*0*IF(OR(AND(H24&lt;100, $E24="W"), AND(H24&lt;400,$E24="M")),0,1),H24*0.035*IF(OR(AND(H24&lt;100, $E24="W"), AND(H24&lt;400,$E24="M")),0,1)))),0)</f>
        <v>0</v>
      </c>
      <c r="I25" s="17">
        <f>IF(OR($E24="M",$E24="W"),IF($D25="u60",I24*0.035*IF(OR(AND(I24&lt;100, $E24="W"), AND(I24&lt;400,$E24="M")),0,1),IF($D25="60-69",I24*0.025*IF(OR(AND(I24&lt;100, $E24="W"), AND(I24&lt;400,$E24="M")),0,1),IF($D25="70+",I24*0*IF(OR(AND(I24&lt;100, $E24="W"), AND(I24&lt;400,$E24="M")),0,1),I24*0.035*IF(OR(AND(I24&lt;100, $E24="W"), AND(I24&lt;400,$E24="M")),0,1)))),0)</f>
        <v>0</v>
      </c>
      <c r="J25" s="17">
        <f>IF(OR($E24="M",$E24="W"),IF($D25="u60",J24*0.035*IF(OR(AND(J24&lt;100, $E24="W"), AND(J24&lt;400,$E24="M")),0,1),IF($D25="60-69",J24*0.025*IF(OR(AND(J24&lt;100, $E24="W"), AND(J24&lt;400,$E24="M")),0,1),IF($D25="70+",J24*0*IF(OR(AND(J24&lt;100, $E24="W"), AND(J24&lt;400,$E24="M")),0,1),J24*0.035*IF(OR(AND(J24&lt;100, $E24="W"), AND(J24&lt;400,$E24="M")),0,1)))),0)</f>
        <v>0</v>
      </c>
      <c r="K25" s="17">
        <f t="shared" si="0"/>
        <v>0</v>
      </c>
      <c r="L25" s="17"/>
      <c r="M25" s="62"/>
      <c r="N25" s="68"/>
      <c r="O25" s="69"/>
    </row>
    <row r="26" spans="1:15" ht="14.4" thickBot="1" x14ac:dyDescent="0.3">
      <c r="A26" s="18"/>
      <c r="B26" s="19"/>
      <c r="C26" s="20"/>
      <c r="D26" s="20"/>
      <c r="E26" s="36"/>
      <c r="F26" s="21">
        <f>IF(OR($E24="M",$E24="W"),IF($D25="u60",F24*IF(OR(AND(F24&lt;100, $E24="W"), AND(F24&lt;400,$E24="M")),0.07,0.035),IF($D25="60-69",F24*0.025*IF(OR(AND(F24&lt;100, $E24="W"), AND(F24&lt;400,$E24="M")),1,0),IF($D25="70+",F24*0,F24*IF(OR(AND(F24&lt;100, $E24="W"), AND(F24&lt;400,$E24="M")),0.07,0.035)))),0)</f>
        <v>0</v>
      </c>
      <c r="G26" s="21">
        <f>IF(OR($E24="M",$E24="W"),IF($D25="u60",G24*IF(OR(AND(G24&lt;100, $E24="W"), AND(G24&lt;400,$E24="M")),0.07,0.035),IF($D25="60-69",G24*0.025*IF(OR(AND(G24&lt;100, $E24="W"), AND(G24&lt;400,$E24="M")),1,0),IF($D25="70+",G24*0,G24*IF(OR(AND(G24&lt;100, $E24="W"), AND(G24&lt;400,$E24="M")),0.07,0.035)))),0)</f>
        <v>0</v>
      </c>
      <c r="H26" s="21">
        <f>IF(OR($E24="M",$E24="W"),IF($D25="u60",H24*IF(OR(AND(H24&lt;100, $E24="W"), AND(H24&lt;400,$E24="M")),0.07,0.035),IF($D25="60-69",H24*0.025*IF(OR(AND(H24&lt;100, $E24="W"), AND(H24&lt;400,$E24="M")),1,0),IF($D25="70+",H24*0,H24*IF(OR(AND(H24&lt;100, $E24="W"), AND(H24&lt;400,$E24="M")),0.07,0.035)))),0)</f>
        <v>0</v>
      </c>
      <c r="I26" s="21">
        <f>IF(OR($E24="M",$E24="W"),IF($D25="u60",I24*IF(OR(AND(I24&lt;100, $E24="W"), AND(I24&lt;400,$E24="M")),0.07,0.035),IF($D25="60-69",I24*0.025*IF(OR(AND(I24&lt;100, $E24="W"), AND(I24&lt;400,$E24="M")),1,0),IF($D25="70+",I24*0,I24*IF(OR(AND(I24&lt;100, $E24="W"), AND(I24&lt;400,$E24="M")),0.07,0.035)))),0)</f>
        <v>0</v>
      </c>
      <c r="J26" s="21">
        <f>IF(OR($E24="M",$E24="W"),IF($D25="u60",J24*IF(OR(AND(J24&lt;100, $E24="W"), AND(J24&lt;400,$E24="M")),0.07,0.035),IF($D25="60-69",J24*0.025*IF(OR(AND(J24&lt;100, $E24="W"), AND(J24&lt;400,$E24="M")),1,0),IF($D25="70+",J24*0,J24*IF(OR(AND(J24&lt;100, $E24="W"), AND(J24&lt;400,$E24="M")),0.07,0.035)))),0)</f>
        <v>0</v>
      </c>
      <c r="K26" s="21">
        <f t="shared" si="0"/>
        <v>0</v>
      </c>
      <c r="L26" s="21">
        <f>SUM(K25:K26)</f>
        <v>0</v>
      </c>
      <c r="M26" s="63"/>
      <c r="N26" s="70"/>
      <c r="O26" s="71"/>
    </row>
    <row r="27" spans="1:15" ht="14.4" thickTop="1" x14ac:dyDescent="0.25">
      <c r="A27" s="14"/>
      <c r="B27" s="15"/>
      <c r="C27" s="16"/>
      <c r="D27" s="16"/>
      <c r="E27" s="36" t="s">
        <v>21</v>
      </c>
      <c r="F27" s="37"/>
      <c r="G27" s="37"/>
      <c r="H27" s="37"/>
      <c r="I27" s="37"/>
      <c r="J27" s="37"/>
      <c r="K27" s="17">
        <f t="shared" si="0"/>
        <v>0</v>
      </c>
      <c r="L27" s="17">
        <f>IF(D28="70+",0,K27)</f>
        <v>0</v>
      </c>
      <c r="M27" s="61">
        <f>COUNTIF(F27:J27,"&gt;0")</f>
        <v>0</v>
      </c>
      <c r="N27" s="66"/>
      <c r="O27" s="67"/>
    </row>
    <row r="28" spans="1:15" ht="13.8" x14ac:dyDescent="0.25">
      <c r="A28" s="29"/>
      <c r="B28" s="30"/>
      <c r="C28" s="31"/>
      <c r="D28" s="31"/>
      <c r="E28" s="36"/>
      <c r="F28" s="17">
        <f>IF(OR($E27="M",$E27="W"),IF($D28="u60",F27*0.035*IF(OR(AND(F27&lt;100, $E27="W"), AND(F27&lt;400,$E27="M")),0,1),IF($D28="60-69",F27*0.025*IF(OR(AND(F27&lt;100, $E27="W"), AND(F27&lt;400,$E27="M")),0,1),IF($D28="70+",F27*0*IF(OR(AND(F27&lt;100, $E27="W"), AND(F27&lt;400,$E27="M")),0,1),F27*0.035*IF(OR(AND(F27&lt;100, $E27="W"), AND(F27&lt;400,$E27="M")),0,1)))),0)</f>
        <v>0</v>
      </c>
      <c r="G28" s="17">
        <f>IF(OR($E27="M",$E27="W"),IF($D28="u60",G27*0.035*IF(OR(AND(G27&lt;100, $E27="W"), AND(G27&lt;400,$E27="M")),0,1),IF($D28="60-69",G27*0.025*IF(OR(AND(G27&lt;100, $E27="W"), AND(G27&lt;400,$E27="M")),0,1),IF($D28="70+",G27*0*IF(OR(AND(G27&lt;100, $E27="W"), AND(G27&lt;400,$E27="M")),0,1),G27*0.035*IF(OR(AND(G27&lt;100, $E27="W"), AND(G27&lt;400,$E27="M")),0,1)))),0)</f>
        <v>0</v>
      </c>
      <c r="H28" s="17">
        <f>IF(OR($E27="M",$E27="W"),IF($D28="u60",H27*0.035*IF(OR(AND(H27&lt;100, $E27="W"), AND(H27&lt;400,$E27="M")),0,1),IF($D28="60-69",H27*0.025*IF(OR(AND(H27&lt;100, $E27="W"), AND(H27&lt;400,$E27="M")),0,1),IF($D28="70+",H27*0*IF(OR(AND(H27&lt;100, $E27="W"), AND(H27&lt;400,$E27="M")),0,1),H27*0.035*IF(OR(AND(H27&lt;100, $E27="W"), AND(H27&lt;400,$E27="M")),0,1)))),0)</f>
        <v>0</v>
      </c>
      <c r="I28" s="17">
        <f>IF(OR($E27="M",$E27="W"),IF($D28="u60",I27*0.035*IF(OR(AND(I27&lt;100, $E27="W"), AND(I27&lt;400,$E27="M")),0,1),IF($D28="60-69",I27*0.025*IF(OR(AND(I27&lt;100, $E27="W"), AND(I27&lt;400,$E27="M")),0,1),IF($D28="70+",I27*0*IF(OR(AND(I27&lt;100, $E27="W"), AND(I27&lt;400,$E27="M")),0,1),I27*0.035*IF(OR(AND(I27&lt;100, $E27="W"), AND(I27&lt;400,$E27="M")),0,1)))),0)</f>
        <v>0</v>
      </c>
      <c r="J28" s="17">
        <f>IF(OR($E27="M",$E27="W"),IF($D28="u60",J27*0.035*IF(OR(AND(J27&lt;100, $E27="W"), AND(J27&lt;400,$E27="M")),0,1),IF($D28="60-69",J27*0.025*IF(OR(AND(J27&lt;100, $E27="W"), AND(J27&lt;400,$E27="M")),0,1),IF($D28="70+",J27*0*IF(OR(AND(J27&lt;100, $E27="W"), AND(J27&lt;400,$E27="M")),0,1),J27*0.035*IF(OR(AND(J27&lt;100, $E27="W"), AND(J27&lt;400,$E27="M")),0,1)))),0)</f>
        <v>0</v>
      </c>
      <c r="K28" s="17">
        <f t="shared" si="0"/>
        <v>0</v>
      </c>
      <c r="L28" s="17"/>
      <c r="M28" s="62"/>
      <c r="N28" s="68"/>
      <c r="O28" s="69"/>
    </row>
    <row r="29" spans="1:15" ht="14.4" thickBot="1" x14ac:dyDescent="0.3">
      <c r="A29" s="18"/>
      <c r="B29" s="19"/>
      <c r="C29" s="20"/>
      <c r="D29" s="20"/>
      <c r="E29" s="36"/>
      <c r="F29" s="21">
        <f>IF(OR($E27="M",$E27="W"),IF($D28="u60",F27*IF(OR(AND(F27&lt;100, $E27="W"), AND(F27&lt;400,$E27="M")),0.07,0.035),IF($D28="60-69",F27*0.025*IF(OR(AND(F27&lt;100, $E27="W"), AND(F27&lt;400,$E27="M")),1,0),IF($D28="70+",F27*0,F27*IF(OR(AND(F27&lt;100, $E27="W"), AND(F27&lt;400,$E27="M")),0.07,0.035)))),0)</f>
        <v>0</v>
      </c>
      <c r="G29" s="21">
        <f>IF(OR($E27="M",$E27="W"),IF($D28="u60",G27*IF(OR(AND(G27&lt;100, $E27="W"), AND(G27&lt;400,$E27="M")),0.07,0.035),IF($D28="60-69",G27*0.025*IF(OR(AND(G27&lt;100, $E27="W"), AND(G27&lt;400,$E27="M")),1,0),IF($D28="70+",G27*0,G27*IF(OR(AND(G27&lt;100, $E27="W"), AND(G27&lt;400,$E27="M")),0.07,0.035)))),0)</f>
        <v>0</v>
      </c>
      <c r="H29" s="21">
        <f>IF(OR($E27="M",$E27="W"),IF($D28="u60",H27*IF(OR(AND(H27&lt;100, $E27="W"), AND(H27&lt;400,$E27="M")),0.07,0.035),IF($D28="60-69",H27*0.025*IF(OR(AND(H27&lt;100, $E27="W"), AND(H27&lt;400,$E27="M")),1,0),IF($D28="70+",H27*0,H27*IF(OR(AND(H27&lt;100, $E27="W"), AND(H27&lt;400,$E27="M")),0.07,0.035)))),0)</f>
        <v>0</v>
      </c>
      <c r="I29" s="21">
        <f>IF(OR($E27="M",$E27="W"),IF($D28="u60",I27*IF(OR(AND(I27&lt;100, $E27="W"), AND(I27&lt;400,$E27="M")),0.07,0.035),IF($D28="60-69",I27*0.025*IF(OR(AND(I27&lt;100, $E27="W"), AND(I27&lt;400,$E27="M")),1,0),IF($D28="70+",I27*0,I27*IF(OR(AND(I27&lt;100, $E27="W"), AND(I27&lt;400,$E27="M")),0.07,0.035)))),0)</f>
        <v>0</v>
      </c>
      <c r="J29" s="21">
        <f>IF(OR($E27="M",$E27="W"),IF($D28="u60",J27*IF(OR(AND(J27&lt;100, $E27="W"), AND(J27&lt;400,$E27="M")),0.07,0.035),IF($D28="60-69",J27*0.025*IF(OR(AND(J27&lt;100, $E27="W"), AND(J27&lt;400,$E27="M")),1,0),IF($D28="70+",J27*0,J27*IF(OR(AND(J27&lt;100, $E27="W"), AND(J27&lt;400,$E27="M")),0.07,0.035)))),0)</f>
        <v>0</v>
      </c>
      <c r="K29" s="21">
        <f t="shared" si="0"/>
        <v>0</v>
      </c>
      <c r="L29" s="21">
        <f>SUM(K28:K29)</f>
        <v>0</v>
      </c>
      <c r="M29" s="63"/>
      <c r="N29" s="70"/>
      <c r="O29" s="71"/>
    </row>
    <row r="30" spans="1:15" ht="14.4" thickTop="1" x14ac:dyDescent="0.25">
      <c r="A30" s="14"/>
      <c r="B30" s="15"/>
      <c r="C30" s="16"/>
      <c r="D30" s="16"/>
      <c r="E30" s="36" t="s">
        <v>21</v>
      </c>
      <c r="F30" s="37"/>
      <c r="G30" s="37"/>
      <c r="H30" s="37"/>
      <c r="I30" s="37"/>
      <c r="J30" s="37"/>
      <c r="K30" s="17">
        <f t="shared" si="0"/>
        <v>0</v>
      </c>
      <c r="L30" s="17">
        <f>IF(D31="70+",0,K30)</f>
        <v>0</v>
      </c>
      <c r="M30" s="61">
        <f>COUNTIF(F30:J30,"&gt;0")</f>
        <v>0</v>
      </c>
      <c r="N30" s="66"/>
      <c r="O30" s="67"/>
    </row>
    <row r="31" spans="1:15" ht="13.8" x14ac:dyDescent="0.25">
      <c r="A31" s="29"/>
      <c r="B31" s="30"/>
      <c r="C31" s="31"/>
      <c r="D31" s="31"/>
      <c r="E31" s="36"/>
      <c r="F31" s="17">
        <f>IF(OR($E30="M",$E30="W"),IF($D31="u60",F30*0.035*IF(OR(AND(F30&lt;100, $E30="W"), AND(F30&lt;400,$E30="M")),0,1),IF($D31="60-69",F30*0.025*IF(OR(AND(F30&lt;100, $E30="W"), AND(F30&lt;400,$E30="M")),0,1),IF($D31="70+",F30*0*IF(OR(AND(F30&lt;100, $E30="W"), AND(F30&lt;400,$E30="M")),0,1),F30*0.035*IF(OR(AND(F30&lt;100, $E30="W"), AND(F30&lt;400,$E30="M")),0,1)))),0)</f>
        <v>0</v>
      </c>
      <c r="G31" s="17">
        <f>IF(OR($E30="M",$E30="W"),IF($D31="u60",G30*0.035*IF(OR(AND(G30&lt;100, $E30="W"), AND(G30&lt;400,$E30="M")),0,1),IF($D31="60-69",G30*0.025*IF(OR(AND(G30&lt;100, $E30="W"), AND(G30&lt;400,$E30="M")),0,1),IF($D31="70+",G30*0*IF(OR(AND(G30&lt;100, $E30="W"), AND(G30&lt;400,$E30="M")),0,1),G30*0.035*IF(OR(AND(G30&lt;100, $E30="W"), AND(G30&lt;400,$E30="M")),0,1)))),0)</f>
        <v>0</v>
      </c>
      <c r="H31" s="17">
        <f>IF(OR($E30="M",$E30="W"),IF($D31="u60",H30*0.035*IF(OR(AND(H30&lt;100, $E30="W"), AND(H30&lt;400,$E30="M")),0,1),IF($D31="60-69",H30*0.025*IF(OR(AND(H30&lt;100, $E30="W"), AND(H30&lt;400,$E30="M")),0,1),IF($D31="70+",H30*0*IF(OR(AND(H30&lt;100, $E30="W"), AND(H30&lt;400,$E30="M")),0,1),H30*0.035*IF(OR(AND(H30&lt;100, $E30="W"), AND(H30&lt;400,$E30="M")),0,1)))),0)</f>
        <v>0</v>
      </c>
      <c r="I31" s="17">
        <f>IF(OR($E30="M",$E30="W"),IF($D31="u60",I30*0.035*IF(OR(AND(I30&lt;100, $E30="W"), AND(I30&lt;400,$E30="M")),0,1),IF($D31="60-69",I30*0.025*IF(OR(AND(I30&lt;100, $E30="W"), AND(I30&lt;400,$E30="M")),0,1),IF($D31="70+",I30*0*IF(OR(AND(I30&lt;100, $E30="W"), AND(I30&lt;400,$E30="M")),0,1),I30*0.035*IF(OR(AND(I30&lt;100, $E30="W"), AND(I30&lt;400,$E30="M")),0,1)))),0)</f>
        <v>0</v>
      </c>
      <c r="J31" s="17">
        <f>IF(OR($E30="M",$E30="W"),IF($D31="u60",J30*0.035*IF(OR(AND(J30&lt;100, $E30="W"), AND(J30&lt;400,$E30="M")),0,1),IF($D31="60-69",J30*0.025*IF(OR(AND(J30&lt;100, $E30="W"), AND(J30&lt;400,$E30="M")),0,1),IF($D31="70+",J30*0*IF(OR(AND(J30&lt;100, $E30="W"), AND(J30&lt;400,$E30="M")),0,1),J30*0.035*IF(OR(AND(J30&lt;100, $E30="W"), AND(J30&lt;400,$E30="M")),0,1)))),0)</f>
        <v>0</v>
      </c>
      <c r="K31" s="17">
        <f t="shared" si="0"/>
        <v>0</v>
      </c>
      <c r="L31" s="17"/>
      <c r="M31" s="62"/>
      <c r="N31" s="68"/>
      <c r="O31" s="69"/>
    </row>
    <row r="32" spans="1:15" ht="14.4" thickBot="1" x14ac:dyDescent="0.3">
      <c r="A32" s="18"/>
      <c r="B32" s="19"/>
      <c r="C32" s="20"/>
      <c r="D32" s="20"/>
      <c r="E32" s="36"/>
      <c r="F32" s="21">
        <f>IF(OR($E30="M",$E30="W"),IF($D31="u60",F30*IF(OR(AND(F30&lt;100, $E30="W"), AND(F30&lt;400,$E30="M")),0.07,0.035),IF($D31="60-69",F30*0.025*IF(OR(AND(F30&lt;100, $E30="W"), AND(F30&lt;400,$E30="M")),1,0),IF($D31="70+",F30*0,F30*IF(OR(AND(F30&lt;100, $E30="W"), AND(F30&lt;400,$E30="M")),0.07,0.035)))),0)</f>
        <v>0</v>
      </c>
      <c r="G32" s="21">
        <f>IF(OR($E30="M",$E30="W"),IF($D31="u60",G30*IF(OR(AND(G30&lt;100, $E30="W"), AND(G30&lt;400,$E30="M")),0.07,0.035),IF($D31="60-69",G30*0.025*IF(OR(AND(G30&lt;100, $E30="W"), AND(G30&lt;400,$E30="M")),1,0),IF($D31="70+",G30*0,G30*IF(OR(AND(G30&lt;100, $E30="W"), AND(G30&lt;400,$E30="M")),0.07,0.035)))),0)</f>
        <v>0</v>
      </c>
      <c r="H32" s="21">
        <f>IF(OR($E30="M",$E30="W"),IF($D31="u60",H30*IF(OR(AND(H30&lt;100, $E30="W"), AND(H30&lt;400,$E30="M")),0.07,0.035),IF($D31="60-69",H30*0.025*IF(OR(AND(H30&lt;100, $E30="W"), AND(H30&lt;400,$E30="M")),1,0),IF($D31="70+",H30*0,H30*IF(OR(AND(H30&lt;100, $E30="W"), AND(H30&lt;400,$E30="M")),0.07,0.035)))),0)</f>
        <v>0</v>
      </c>
      <c r="I32" s="21">
        <f>IF(OR($E30="M",$E30="W"),IF($D31="u60",I30*IF(OR(AND(I30&lt;100, $E30="W"), AND(I30&lt;400,$E30="M")),0.07,0.035),IF($D31="60-69",I30*0.025*IF(OR(AND(I30&lt;100, $E30="W"), AND(I30&lt;400,$E30="M")),1,0),IF($D31="70+",I30*0,I30*IF(OR(AND(I30&lt;100, $E30="W"), AND(I30&lt;400,$E30="M")),0.07,0.035)))),0)</f>
        <v>0</v>
      </c>
      <c r="J32" s="21">
        <f>IF(OR($E30="M",$E30="W"),IF($D31="u60",J30*IF(OR(AND(J30&lt;100, $E30="W"), AND(J30&lt;400,$E30="M")),0.07,0.035),IF($D31="60-69",J30*0.025*IF(OR(AND(J30&lt;100, $E30="W"), AND(J30&lt;400,$E30="M")),1,0),IF($D31="70+",J30*0,J30*IF(OR(AND(J30&lt;100, $E30="W"), AND(J30&lt;400,$E30="M")),0.07,0.035)))),0)</f>
        <v>0</v>
      </c>
      <c r="K32" s="21">
        <f t="shared" si="0"/>
        <v>0</v>
      </c>
      <c r="L32" s="21">
        <f>SUM(K31:K32)</f>
        <v>0</v>
      </c>
      <c r="M32" s="63"/>
      <c r="N32" s="70"/>
      <c r="O32" s="71"/>
    </row>
    <row r="33" spans="1:15" ht="14.4" thickTop="1" x14ac:dyDescent="0.25">
      <c r="A33" s="22"/>
      <c r="B33" s="22"/>
      <c r="C33" s="22"/>
      <c r="D33" s="22"/>
      <c r="E33" s="22"/>
      <c r="F33" s="22"/>
      <c r="G33" s="77" t="s">
        <v>13</v>
      </c>
      <c r="H33" s="77"/>
      <c r="I33" s="28" t="s">
        <v>18</v>
      </c>
      <c r="J33" s="58">
        <f>Page39!J33 + COUNTA(B10,B13,B16,B19,B22,B26,B25,B26,B28,B31)</f>
        <v>0</v>
      </c>
      <c r="K33" s="27">
        <f>Page39!K33 + K9+K12+K15+K18+K21+K24+K27+K30</f>
        <v>0</v>
      </c>
      <c r="L33" s="24">
        <f>SUM(L9,L12,L15,L18,L21,L24,L27,L30)</f>
        <v>0</v>
      </c>
      <c r="M33" s="22" t="s">
        <v>12</v>
      </c>
      <c r="N33" s="25"/>
    </row>
    <row r="34" spans="1:15" ht="13.8" x14ac:dyDescent="0.25">
      <c r="A34" s="22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3">
        <f>Page39!L34 +L11+L14+L17+L20+L23+L26+L29+L32</f>
        <v>0</v>
      </c>
      <c r="M34" s="22" t="s">
        <v>50</v>
      </c>
      <c r="N34" s="26"/>
    </row>
    <row r="35" spans="1:15" ht="13.8" x14ac:dyDescent="0.25">
      <c r="A35" s="22"/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</row>
    <row r="36" spans="1:15" ht="13.8" x14ac:dyDescent="0.25">
      <c r="A36" s="72" t="s">
        <v>65</v>
      </c>
      <c r="B36" s="72"/>
      <c r="C36" s="73"/>
      <c r="D36" s="73"/>
      <c r="E36" s="73"/>
      <c r="F36" s="73"/>
      <c r="G36" s="73"/>
      <c r="H36" s="54" t="s">
        <v>66</v>
      </c>
      <c r="I36" s="73"/>
      <c r="J36" s="73"/>
      <c r="K36" s="73"/>
      <c r="L36" s="73"/>
      <c r="M36" s="22"/>
      <c r="N36" s="22"/>
      <c r="O36" s="22"/>
    </row>
    <row r="37" spans="1:15" ht="13.8" x14ac:dyDescent="0.25">
      <c r="A37" s="22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</row>
  </sheetData>
  <sheetProtection algorithmName="SHA-512" hashValue="Z13p2ZgN8IMRWWf0jOSvTIDnge1qlFZYHkFsZloBXNB5ZfpOP5Byvlz7wBOPGhsL2/x1B1RF39MIImnCEel3MA==" saltValue="gcN5bHBHBExYLPyi/hWa/Q==" spinCount="100000" sheet="1" objects="1" scenarios="1" selectLockedCells="1"/>
  <mergeCells count="35">
    <mergeCell ref="G1:I1"/>
    <mergeCell ref="AY1:AZ1"/>
    <mergeCell ref="G2:I2"/>
    <mergeCell ref="I4:K4"/>
    <mergeCell ref="C5:F5"/>
    <mergeCell ref="G5:H5"/>
    <mergeCell ref="N19:O19"/>
    <mergeCell ref="A6:O6"/>
    <mergeCell ref="N9:O9"/>
    <mergeCell ref="N10:O10"/>
    <mergeCell ref="N11:O11"/>
    <mergeCell ref="N12:O12"/>
    <mergeCell ref="N13:O13"/>
    <mergeCell ref="N14:O14"/>
    <mergeCell ref="N15:O15"/>
    <mergeCell ref="N16:O16"/>
    <mergeCell ref="N17:O17"/>
    <mergeCell ref="N18:O18"/>
    <mergeCell ref="N31:O31"/>
    <mergeCell ref="N20:O20"/>
    <mergeCell ref="N21:O21"/>
    <mergeCell ref="N22:O22"/>
    <mergeCell ref="N23:O23"/>
    <mergeCell ref="N24:O24"/>
    <mergeCell ref="N25:O25"/>
    <mergeCell ref="N26:O26"/>
    <mergeCell ref="N27:O27"/>
    <mergeCell ref="N28:O28"/>
    <mergeCell ref="N29:O29"/>
    <mergeCell ref="N30:O30"/>
    <mergeCell ref="N32:O32"/>
    <mergeCell ref="G33:H33"/>
    <mergeCell ref="A36:B36"/>
    <mergeCell ref="C36:G36"/>
    <mergeCell ref="I36:L36"/>
  </mergeCells>
  <dataValidations count="5">
    <dataValidation allowBlank="1" showInputMessage="1" showErrorMessage="1" errorTitle="Age Group" error="Please enter U60 if Employee is less than 60 years old. Or Enter B67 if he/she is between 60 and 70 years old. Or Enter 70+ if he/she is 70 years or over" promptTitle="Age Group" sqref="E10:E11 E13:E14 E16:E17 E19:E20 E22:E23 E25:E26 E28:E29 E31:E32" xr:uid="{D7D11092-29E1-42E1-B4A6-7F355CD7E948}"/>
    <dataValidation type="list" allowBlank="1" showInputMessage="1" showErrorMessage="1" errorTitle="Age Group" error="Please enter U60 if Employee is less than 60 years old. Or Enter B67 if he/she is between 60 and 70 years old. Or Enter 70+ if he/she is 70 years or over" promptTitle="Age Group" sqref="D10 D28 D25 D22 D19 D16 D13 D31" xr:uid="{C9143896-1EAB-4CAA-86DC-78BD6177A99F}">
      <formula1>$AY$2:$AY$4</formula1>
    </dataValidation>
    <dataValidation type="list" allowBlank="1" showInputMessage="1" showErrorMessage="1" sqref="E9 E12 E15 E18 E21 E24 E27 E30" xr:uid="{45BFCDD4-DE63-479C-B9AB-2F2EB45B0D00}">
      <formula1>$P$3:$P$4</formula1>
    </dataValidation>
    <dataValidation type="list" allowBlank="1" showInputMessage="1" showErrorMessage="1" errorTitle="Sex" error="Please enter M for male of F for female" promptTitle="Sex" sqref="C19 C28 C22 C25" xr:uid="{D32543C7-7A30-40F1-9502-13868B8FAF31}">
      <formula1>$P$1:$P$2</formula1>
    </dataValidation>
    <dataValidation type="list" allowBlank="1" showInputMessage="1" showErrorMessage="1" errorTitle="Sex" error="Please enter M for male or F for female" promptTitle="Sex" sqref="C13 C31 C10 C16" xr:uid="{FE73184E-472C-44F3-B95B-0B636E5D1932}">
      <formula1>$P$1:$P$2</formula1>
    </dataValidation>
  </dataValidations>
  <pageMargins left="0.5" right="0.5" top="0.25" bottom="0.25" header="0.5" footer="0.5"/>
  <pageSetup paperSize="5" scale="92" orientation="landscape" r:id="rId1"/>
  <headerFooter alignWithMargins="0">
    <oddFooter>&amp;L
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5713" r:id="rId4" name="Drop Down 1">
              <controlPr defaultSize="0" autoLine="0" autoPict="0">
                <anchor moveWithCells="1">
                  <from>
                    <xdr:col>8</xdr:col>
                    <xdr:colOff>937260</xdr:colOff>
                    <xdr:row>4</xdr:row>
                    <xdr:rowOff>7620</xdr:rowOff>
                  </from>
                  <to>
                    <xdr:col>10</xdr:col>
                    <xdr:colOff>220980</xdr:colOff>
                    <xdr:row>5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BA37"/>
  <sheetViews>
    <sheetView zoomScale="86" zoomScaleNormal="86" workbookViewId="0">
      <selection activeCell="E9" sqref="E9"/>
    </sheetView>
  </sheetViews>
  <sheetFormatPr defaultRowHeight="13.2" x14ac:dyDescent="0.25"/>
  <cols>
    <col min="1" max="1" width="14.5546875" customWidth="1"/>
    <col min="2" max="2" width="25.6640625" customWidth="1"/>
    <col min="3" max="3" width="4.33203125" customWidth="1"/>
    <col min="4" max="4" width="8.6640625" customWidth="1"/>
    <col min="5" max="5" width="3.6640625" customWidth="1"/>
    <col min="6" max="10" width="14.109375" customWidth="1"/>
    <col min="11" max="11" width="16.109375" bestFit="1" customWidth="1"/>
    <col min="12" max="12" width="19.5546875" customWidth="1"/>
    <col min="13" max="14" width="3.6640625" customWidth="1"/>
    <col min="15" max="15" width="16.88671875" customWidth="1"/>
    <col min="16" max="16" width="6.6640625" hidden="1" customWidth="1"/>
    <col min="49" max="49" width="15.6640625" bestFit="1" customWidth="1"/>
    <col min="50" max="50" width="14.88671875" bestFit="1" customWidth="1"/>
    <col min="51" max="51" width="8.88671875" customWidth="1"/>
    <col min="52" max="52" width="17.109375" bestFit="1" customWidth="1"/>
  </cols>
  <sheetData>
    <row r="1" spans="1:53" ht="15.6" x14ac:dyDescent="0.3">
      <c r="A1" s="1"/>
      <c r="B1" s="2"/>
      <c r="F1" s="2"/>
      <c r="G1" s="75" t="s">
        <v>0</v>
      </c>
      <c r="H1" s="75"/>
      <c r="I1" s="75"/>
      <c r="L1" s="4" t="s">
        <v>15</v>
      </c>
      <c r="M1" s="4"/>
      <c r="N1" s="4"/>
      <c r="O1" s="2"/>
      <c r="P1" s="40" t="s">
        <v>21</v>
      </c>
      <c r="AW1" s="45" t="s">
        <v>40</v>
      </c>
      <c r="AX1" s="45" t="s">
        <v>41</v>
      </c>
      <c r="AY1" s="74" t="s">
        <v>43</v>
      </c>
      <c r="AZ1" s="74"/>
      <c r="BA1" s="45" t="s">
        <v>59</v>
      </c>
    </row>
    <row r="2" spans="1:53" ht="15.6" x14ac:dyDescent="0.3">
      <c r="A2" s="2"/>
      <c r="B2" s="2"/>
      <c r="F2" s="2"/>
      <c r="G2" s="74" t="s">
        <v>1</v>
      </c>
      <c r="H2" s="74"/>
      <c r="I2" s="74"/>
      <c r="L2" s="32"/>
      <c r="M2" s="5"/>
      <c r="O2" s="3" t="s">
        <v>99</v>
      </c>
      <c r="P2" s="38" t="s">
        <v>20</v>
      </c>
      <c r="AW2" s="45" t="s">
        <v>14</v>
      </c>
      <c r="AX2" s="49">
        <f>EOMONTH(G5,-1)+1</f>
        <v>45839</v>
      </c>
      <c r="AY2" s="53" t="s">
        <v>47</v>
      </c>
      <c r="AZ2" s="45" t="s">
        <v>44</v>
      </c>
      <c r="BA2">
        <f>WEEKNUM(G5,12)-WEEKNUM(DATE(YEAR(G5),MONTH(G5),1),12)+1</f>
        <v>5</v>
      </c>
    </row>
    <row r="3" spans="1:53" ht="15.6" x14ac:dyDescent="0.3">
      <c r="A3" s="2"/>
      <c r="B3" s="2"/>
      <c r="F3" s="3" t="s">
        <v>6</v>
      </c>
      <c r="G3" s="33"/>
      <c r="H3" s="33"/>
      <c r="I3" s="34"/>
      <c r="J3" s="2"/>
      <c r="L3" s="2"/>
      <c r="M3" s="2"/>
      <c r="O3" s="2"/>
      <c r="P3" s="39" t="s">
        <v>22</v>
      </c>
      <c r="AW3" s="45" t="s">
        <v>35</v>
      </c>
      <c r="AY3" s="45" t="s">
        <v>62</v>
      </c>
      <c r="AZ3" s="45" t="s">
        <v>45</v>
      </c>
    </row>
    <row r="4" spans="1:53" ht="15" x14ac:dyDescent="0.25">
      <c r="A4" s="2"/>
      <c r="B4" s="2"/>
      <c r="F4" s="3" t="s">
        <v>2</v>
      </c>
      <c r="G4" s="35"/>
      <c r="H4" s="3" t="s">
        <v>3</v>
      </c>
      <c r="I4" s="80"/>
      <c r="J4" s="80"/>
      <c r="K4" s="80"/>
      <c r="L4" s="2"/>
      <c r="M4" s="2"/>
      <c r="N4" s="2"/>
      <c r="O4" s="2"/>
      <c r="P4" s="39" t="s">
        <v>21</v>
      </c>
      <c r="AW4" s="45" t="s">
        <v>36</v>
      </c>
      <c r="AY4" s="45" t="s">
        <v>48</v>
      </c>
      <c r="AZ4" s="45" t="s">
        <v>46</v>
      </c>
    </row>
    <row r="5" spans="1:53" ht="15.6" x14ac:dyDescent="0.3">
      <c r="A5" s="2"/>
      <c r="B5" s="2"/>
      <c r="C5" s="76" t="s">
        <v>4</v>
      </c>
      <c r="D5" s="76"/>
      <c r="E5" s="76"/>
      <c r="F5" s="76"/>
      <c r="G5" s="78">
        <v>45869</v>
      </c>
      <c r="H5" s="79"/>
      <c r="I5" s="55" t="s">
        <v>14</v>
      </c>
      <c r="J5" s="51">
        <v>7</v>
      </c>
      <c r="K5" s="50"/>
      <c r="L5" s="2"/>
      <c r="M5" s="2"/>
      <c r="N5" s="2"/>
      <c r="O5" s="2"/>
      <c r="R5" s="45"/>
      <c r="AW5" s="45" t="s">
        <v>37</v>
      </c>
    </row>
    <row r="6" spans="1:53" ht="18" customHeight="1" x14ac:dyDescent="0.25">
      <c r="A6" s="74" t="s">
        <v>5</v>
      </c>
      <c r="B6" s="74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AW6" s="45" t="s">
        <v>38</v>
      </c>
    </row>
    <row r="7" spans="1:53" ht="13.8" x14ac:dyDescent="0.25">
      <c r="A7" s="6"/>
      <c r="B7" s="6"/>
      <c r="C7" s="6"/>
      <c r="D7" s="52"/>
      <c r="E7" s="41" t="s">
        <v>22</v>
      </c>
      <c r="F7" s="7" t="s">
        <v>14</v>
      </c>
      <c r="G7" s="8" t="s">
        <v>14</v>
      </c>
      <c r="H7" s="8" t="s">
        <v>14</v>
      </c>
      <c r="I7" s="8" t="s">
        <v>14</v>
      </c>
      <c r="J7" s="9" t="s">
        <v>14</v>
      </c>
      <c r="K7" s="6" t="s">
        <v>16</v>
      </c>
      <c r="L7" s="10" t="s">
        <v>49</v>
      </c>
      <c r="M7" s="43" t="s">
        <v>19</v>
      </c>
      <c r="N7" s="60"/>
      <c r="O7" s="52"/>
      <c r="AW7" s="45" t="s">
        <v>39</v>
      </c>
    </row>
    <row r="8" spans="1:53" ht="14.4" thickBot="1" x14ac:dyDescent="0.3">
      <c r="A8" s="11" t="s">
        <v>7</v>
      </c>
      <c r="B8" s="12" t="s">
        <v>10</v>
      </c>
      <c r="C8" s="12" t="s">
        <v>8</v>
      </c>
      <c r="D8" s="12" t="s">
        <v>42</v>
      </c>
      <c r="E8" s="42" t="s">
        <v>21</v>
      </c>
      <c r="F8" s="46">
        <f>IF(WEEKDAY(AX2)&gt;J5-1,AX2+7-(WEEKDAY(AX2)-(J5-1)),IF(WEEKDAY(AX2)&lt;J5-1,AX2 + (J5-1) - WEEKDAY(AX2),AX2))</f>
        <v>45842</v>
      </c>
      <c r="G8" s="47">
        <f>F8+7</f>
        <v>45849</v>
      </c>
      <c r="H8" s="47">
        <f>G8+7</f>
        <v>45856</v>
      </c>
      <c r="I8" s="47">
        <f>H8+7</f>
        <v>45863</v>
      </c>
      <c r="J8" s="48" t="str">
        <f>IF(MONTH(I8+7)=MONTH(G5),I8+7,"")</f>
        <v/>
      </c>
      <c r="K8" s="12" t="s">
        <v>11</v>
      </c>
      <c r="L8" s="13" t="s">
        <v>17</v>
      </c>
      <c r="M8" s="44" t="s">
        <v>79</v>
      </c>
      <c r="N8" s="64" t="s">
        <v>9</v>
      </c>
      <c r="O8" s="59"/>
      <c r="AW8" s="45" t="s">
        <v>33</v>
      </c>
    </row>
    <row r="9" spans="1:53" ht="14.4" thickTop="1" x14ac:dyDescent="0.25">
      <c r="A9" s="14"/>
      <c r="B9" s="15"/>
      <c r="C9" s="16"/>
      <c r="D9" s="16"/>
      <c r="E9" s="36" t="s">
        <v>21</v>
      </c>
      <c r="F9" s="37"/>
      <c r="G9" s="37"/>
      <c r="H9" s="37"/>
      <c r="I9" s="37"/>
      <c r="J9" s="37"/>
      <c r="K9" s="17">
        <f t="shared" ref="K9:K32" si="0">SUM(F9:J9)</f>
        <v>0</v>
      </c>
      <c r="L9" s="17">
        <f>IF(D10="70+",0,K9)</f>
        <v>0</v>
      </c>
      <c r="M9" s="61">
        <f>COUNTIF(F9:J9,"&gt;0")</f>
        <v>0</v>
      </c>
      <c r="N9" s="66"/>
      <c r="O9" s="67"/>
      <c r="AW9" s="45" t="s">
        <v>34</v>
      </c>
    </row>
    <row r="10" spans="1:53" ht="13.8" x14ac:dyDescent="0.25">
      <c r="A10" s="29"/>
      <c r="B10" s="30"/>
      <c r="C10" s="31"/>
      <c r="D10" s="31"/>
      <c r="E10" s="36"/>
      <c r="F10" s="17">
        <f>IF(OR($E9="M",$E9="W"),IF($D10="u60",F9*0.035*IF(OR(AND(F9&lt;100, $E9="W"), AND(F9&lt;400,$E9="M")),0,1),IF($D10="60-69",F9*0.025*IF(OR(AND(F9&lt;100, $E9="W"), AND(F9&lt;400,$E9="M")),0,1),IF($D10="70+",F9*0*IF(OR(AND(F9&lt;100, $E9="W"), AND(F9&lt;400,$E9="M")),0,1),F9*0.035*IF(OR(AND(F9&lt;100, $E9="W"), AND(F9&lt;400,$E9="M")),0,1)))),0)</f>
        <v>0</v>
      </c>
      <c r="G10" s="17">
        <f>IF(OR($E9="M",$E9="W"),IF($D10="u60",G9*0.035*IF(OR(AND(G9&lt;100, $E9="W"), AND(G9&lt;400,$E9="M")),0,1),IF($D10="60-69",G9*0.025*IF(OR(AND(G9&lt;100, $E9="W"), AND(G9&lt;400,$E9="M")),0,1),IF($D10="70+",G9*0*IF(OR(AND(G9&lt;100, $E9="W"), AND(G9&lt;400,$E9="M")),0,1),G9*0.035*IF(OR(AND(G9&lt;100, $E9="W"), AND(G9&lt;400,$E9="M")),0,1)))),0)</f>
        <v>0</v>
      </c>
      <c r="H10" s="17">
        <f>IF(OR($E9="M",$E9="W"),IF($D10="u60",H9*0.035*IF(OR(AND(H9&lt;100, $E9="W"), AND(H9&lt;400,$E9="M")),0,1),IF($D10="60-69",H9*0.025*IF(OR(AND(H9&lt;100, $E9="W"), AND(H9&lt;400,$E9="M")),0,1),IF($D10="70+",H9*0*IF(OR(AND(H9&lt;100, $E9="W"), AND(H9&lt;400,$E9="M")),0,1),H9*0.035*IF(OR(AND(H9&lt;100, $E9="W"), AND(H9&lt;400,$E9="M")),0,1)))),0)</f>
        <v>0</v>
      </c>
      <c r="I10" s="17">
        <f>IF(OR($E9="M",$E9="W"),IF($D10="u60",I9*0.035*IF(OR(AND(I9&lt;100, $E9="W"), AND(I9&lt;400,$E9="M")),0,1),IF($D10="60-69",I9*0.025*IF(OR(AND(I9&lt;100, $E9="W"), AND(I9&lt;400,$E9="M")),0,1),IF($D10="70+",I9*0*IF(OR(AND(I9&lt;100, $E9="W"), AND(I9&lt;400,$E9="M")),0,1),I9*0.035*IF(OR(AND(I9&lt;100, $E9="W"), AND(I9&lt;400,$E9="M")),0,1)))),0)</f>
        <v>0</v>
      </c>
      <c r="J10" s="17">
        <f>IF(OR($E9="M",$E9="W"),IF($D10="u60",J9*0.035*IF(OR(AND(J9&lt;100, $E9="W"), AND(J9&lt;400,$E9="M")),0,1),IF($D10="60-69",J9*0.025*IF(OR(AND(J9&lt;100, $E9="W"), AND(J9&lt;400,$E9="M")),0,1),IF($D10="70+",J9*0*IF(OR(AND(J9&lt;100, $E9="W"), AND(J9&lt;400,$E9="M")),0,1),J9*0.035*IF(OR(AND(J9&lt;100, $E9="W"), AND(J9&lt;400,$E9="M")),0,1)))),0)</f>
        <v>0</v>
      </c>
      <c r="K10" s="17">
        <f t="shared" si="0"/>
        <v>0</v>
      </c>
      <c r="L10" s="17"/>
      <c r="M10" s="62"/>
      <c r="N10" s="68"/>
      <c r="O10" s="69"/>
      <c r="T10" s="45"/>
    </row>
    <row r="11" spans="1:53" ht="14.4" thickBot="1" x14ac:dyDescent="0.3">
      <c r="A11" s="18"/>
      <c r="B11" s="19"/>
      <c r="C11" s="20"/>
      <c r="D11" s="20"/>
      <c r="E11" s="36"/>
      <c r="F11" s="21">
        <f>IF(OR($E9="M",$E9="W"),IF($D10="u60",F9*IF(OR(AND(F9&lt;100, $E9="W"), AND(F9&lt;400,$E9="M")),0.07,0.035),IF($D10="60-69",F9*0.025*IF(OR(AND(F9&lt;100, $E9="W"), AND(F9&lt;400,$E9="M")),1,0),IF($D10="70+",F9*0,F9*IF(OR(AND(F9&lt;100, $E9="W"), AND(F9&lt;400,$E9="M")),0.07,0.035)))),0)</f>
        <v>0</v>
      </c>
      <c r="G11" s="21">
        <f>IF(OR($E9="M",$E9="W"),IF($D10="u60",G9*IF(OR(AND(G9&lt;100, $E9="W"), AND(G9&lt;400,$E9="M")),0.07,0.035),IF($D10="60-69",G9*0.025*IF(OR(AND(G9&lt;100, $E9="W"), AND(G9&lt;400,$E9="M")),1,0),IF($D10="70+",G9*0,G9*IF(OR(AND(G9&lt;100, $E9="W"), AND(G9&lt;400,$E9="M")),0.07,0.035)))),0)</f>
        <v>0</v>
      </c>
      <c r="H11" s="21">
        <f>IF(OR($E9="M",$E9="W"),IF($D10="u60",H9*IF(OR(AND(H9&lt;100, $E9="W"), AND(H9&lt;400,$E9="M")),0.07,0.035),IF($D10="60-69",H9*0.025*IF(OR(AND(H9&lt;100, $E9="W"), AND(H9&lt;400,$E9="M")),1,0),IF($D10="70+",H9*0,H9*IF(OR(AND(H9&lt;100, $E9="W"), AND(H9&lt;400,$E9="M")),0.07,0.035)))),0)</f>
        <v>0</v>
      </c>
      <c r="I11" s="21">
        <f>IF(OR($E9="M",$E9="W"),IF($D10="u60",I9*IF(OR(AND(I9&lt;100, $E9="W"), AND(I9&lt;400,$E9="M")),0.07,0.035),IF($D10="60-69",I9*0.025*IF(OR(AND(I9&lt;100, $E9="W"), AND(I9&lt;400,$E9="M")),1,0),IF($D10="70+",I9*0,I9*IF(OR(AND(I9&lt;100, $E9="W"), AND(I9&lt;400,$E9="M")),0.07,0.035)))),0)</f>
        <v>0</v>
      </c>
      <c r="J11" s="21">
        <f>IF(OR($E9="M",$E9="W"),IF($D10="u60",J9*IF(OR(AND(J9&lt;100, $E9="W"), AND(J9&lt;400,$E9="M")),0.07,0.035),IF($D10="60-69",J9*0.025*IF(OR(AND(J9&lt;100, $E9="W"), AND(J9&lt;400,$E9="M")),1,0),IF($D10="70+",J9*0,J9*IF(OR(AND(J9&lt;100, $E9="W"), AND(J9&lt;400,$E9="M")),0.07,0.035)))),0)</f>
        <v>0</v>
      </c>
      <c r="K11" s="21">
        <f t="shared" si="0"/>
        <v>0</v>
      </c>
      <c r="L11" s="21">
        <f>SUM(K10:K11)</f>
        <v>0</v>
      </c>
      <c r="M11" s="63"/>
      <c r="N11" s="70"/>
      <c r="O11" s="71"/>
    </row>
    <row r="12" spans="1:53" ht="14.4" thickTop="1" x14ac:dyDescent="0.25">
      <c r="A12" s="14"/>
      <c r="B12" s="15"/>
      <c r="C12" s="16"/>
      <c r="D12" s="16"/>
      <c r="E12" s="36" t="s">
        <v>21</v>
      </c>
      <c r="F12" s="37"/>
      <c r="G12" s="37"/>
      <c r="H12" s="37"/>
      <c r="I12" s="37"/>
      <c r="J12" s="37"/>
      <c r="K12" s="17">
        <f t="shared" si="0"/>
        <v>0</v>
      </c>
      <c r="L12" s="17">
        <f>IF(D13="70+",0,K12)</f>
        <v>0</v>
      </c>
      <c r="M12" s="61">
        <f>COUNTIF(F12:J12,"&gt;0")</f>
        <v>0</v>
      </c>
      <c r="N12" s="66"/>
      <c r="O12" s="67"/>
    </row>
    <row r="13" spans="1:53" ht="13.8" x14ac:dyDescent="0.25">
      <c r="A13" s="29"/>
      <c r="B13" s="30"/>
      <c r="C13" s="31"/>
      <c r="D13" s="31"/>
      <c r="E13" s="36"/>
      <c r="F13" s="17">
        <f>IF(OR($E12="M",$E12="W"),IF($D13="u60",F12*0.035*IF(OR(AND(F12&lt;100, $E12="W"), AND(F12&lt;400,$E12="M")),0,1),IF($D13="60-69",F12*0.025*IF(OR(AND(F12&lt;100, $E12="W"), AND(F12&lt;400,$E12="M")),0,1),IF($D13="70+",F12*0*IF(OR(AND(F12&lt;100, $E12="W"), AND(F12&lt;400,$E12="M")),0,1),F12*0.035*IF(OR(AND(F12&lt;100, $E12="W"), AND(F12&lt;400,$E12="M")),0,1)))),0)</f>
        <v>0</v>
      </c>
      <c r="G13" s="17">
        <f>IF(OR($E12="M",$E12="W"),IF($D13="u60",G12*0.035*IF(OR(AND(G12&lt;100, $E12="W"), AND(G12&lt;400,$E12="M")),0,1),IF($D13="60-69",G12*0.025*IF(OR(AND(G12&lt;100, $E12="W"), AND(G12&lt;400,$E12="M")),0,1),IF($D13="70+",G12*0*IF(OR(AND(G12&lt;100, $E12="W"), AND(G12&lt;400,$E12="M")),0,1),G12*0.035*IF(OR(AND(G12&lt;100, $E12="W"), AND(G12&lt;400,$E12="M")),0,1)))),0)</f>
        <v>0</v>
      </c>
      <c r="H13" s="17">
        <f>IF(OR($E12="M",$E12="W"),IF($D13="u60",H12*0.035*IF(OR(AND(H12&lt;100, $E12="W"), AND(H12&lt;400,$E12="M")),0,1),IF($D13="60-69",H12*0.025*IF(OR(AND(H12&lt;100, $E12="W"), AND(H12&lt;400,$E12="M")),0,1),IF($D13="70+",H12*0*IF(OR(AND(H12&lt;100, $E12="W"), AND(H12&lt;400,$E12="M")),0,1),H12*0.035*IF(OR(AND(H12&lt;100, $E12="W"), AND(H12&lt;400,$E12="M")),0,1)))),0)</f>
        <v>0</v>
      </c>
      <c r="I13" s="17">
        <f>IF(OR($E12="M",$E12="W"),IF($D13="u60",I12*0.035*IF(OR(AND(I12&lt;100, $E12="W"), AND(I12&lt;400,$E12="M")),0,1),IF($D13="60-69",I12*0.025*IF(OR(AND(I12&lt;100, $E12="W"), AND(I12&lt;400,$E12="M")),0,1),IF($D13="70+",I12*0*IF(OR(AND(I12&lt;100, $E12="W"), AND(I12&lt;400,$E12="M")),0,1),I12*0.035*IF(OR(AND(I12&lt;100, $E12="W"), AND(I12&lt;400,$E12="M")),0,1)))),0)</f>
        <v>0</v>
      </c>
      <c r="J13" s="17">
        <f>IF(OR($E12="M",$E12="W"),IF($D13="u60",J12*0.035*IF(OR(AND(J12&lt;100, $E12="W"), AND(J12&lt;400,$E12="M")),0,1),IF($D13="60-69",J12*0.025*IF(OR(AND(J12&lt;100, $E12="W"), AND(J12&lt;400,$E12="M")),0,1),IF($D13="70+",J12*0*IF(OR(AND(J12&lt;100, $E12="W"), AND(J12&lt;400,$E12="M")),0,1),J12*0.035*IF(OR(AND(J12&lt;100, $E12="W"), AND(J12&lt;400,$E12="M")),0,1)))),0)</f>
        <v>0</v>
      </c>
      <c r="K13" s="17">
        <f t="shared" si="0"/>
        <v>0</v>
      </c>
      <c r="L13" s="17"/>
      <c r="M13" s="62"/>
      <c r="N13" s="68"/>
      <c r="O13" s="69"/>
    </row>
    <row r="14" spans="1:53" ht="14.4" thickBot="1" x14ac:dyDescent="0.3">
      <c r="A14" s="18"/>
      <c r="B14" s="19"/>
      <c r="C14" s="20"/>
      <c r="D14" s="20"/>
      <c r="E14" s="36"/>
      <c r="F14" s="21">
        <f>IF(OR($E12="M",$E12="W"),IF($D13="u60",F12*IF(OR(AND(F12&lt;100, $E12="W"), AND(F12&lt;400,$E12="M")),0.07,0.035),IF($D13="60-69",F12*0.025*IF(OR(AND(F12&lt;100, $E12="W"), AND(F12&lt;400,$E12="M")),1,0),IF($D13="70+",F12*0,F12*IF(OR(AND(F12&lt;100, $E12="W"), AND(F12&lt;400,$E12="M")),0.07,0.035)))),0)</f>
        <v>0</v>
      </c>
      <c r="G14" s="21">
        <f>IF(OR($E12="M",$E12="W"),IF($D13="u60",G12*IF(OR(AND(G12&lt;100, $E12="W"), AND(G12&lt;400,$E12="M")),0.07,0.035),IF($D13="60-69",G12*0.025*IF(OR(AND(G12&lt;100, $E12="W"), AND(G12&lt;400,$E12="M")),1,0),IF($D13="70+",G12*0,G12*IF(OR(AND(G12&lt;100, $E12="W"), AND(G12&lt;400,$E12="M")),0.07,0.035)))),0)</f>
        <v>0</v>
      </c>
      <c r="H14" s="21">
        <f>IF(OR($E12="M",$E12="W"),IF($D13="u60",H12*IF(OR(AND(H12&lt;100, $E12="W"), AND(H12&lt;400,$E12="M")),0.07,0.035),IF($D13="60-69",H12*0.025*IF(OR(AND(H12&lt;100, $E12="W"), AND(H12&lt;400,$E12="M")),1,0),IF($D13="70+",H12*0,H12*IF(OR(AND(H12&lt;100, $E12="W"), AND(H12&lt;400,$E12="M")),0.07,0.035)))),0)</f>
        <v>0</v>
      </c>
      <c r="I14" s="21">
        <f>IF(OR($E12="M",$E12="W"),IF($D13="u60",I12*IF(OR(AND(I12&lt;100, $E12="W"), AND(I12&lt;400,$E12="M")),0.07,0.035),IF($D13="60-69",I12*0.025*IF(OR(AND(I12&lt;100, $E12="W"), AND(I12&lt;400,$E12="M")),1,0),IF($D13="70+",I12*0,I12*IF(OR(AND(I12&lt;100, $E12="W"), AND(I12&lt;400,$E12="M")),0.07,0.035)))),0)</f>
        <v>0</v>
      </c>
      <c r="J14" s="21">
        <f>IF(OR($E12="M",$E12="W"),IF($D13="u60",J12*IF(OR(AND(J12&lt;100, $E12="W"), AND(J12&lt;400,$E12="M")),0.07,0.035),IF($D13="60-69",J12*0.025*IF(OR(AND(J12&lt;100, $E12="W"), AND(J12&lt;400,$E12="M")),1,0),IF($D13="70+",J12*0,J12*IF(OR(AND(J12&lt;100, $E12="W"), AND(J12&lt;400,$E12="M")),0.07,0.035)))),0)</f>
        <v>0</v>
      </c>
      <c r="K14" s="21">
        <f t="shared" si="0"/>
        <v>0</v>
      </c>
      <c r="L14" s="21">
        <f>SUM(K13:K14)</f>
        <v>0</v>
      </c>
      <c r="M14" s="63"/>
      <c r="N14" s="70"/>
      <c r="O14" s="71"/>
    </row>
    <row r="15" spans="1:53" ht="14.4" thickTop="1" x14ac:dyDescent="0.25">
      <c r="A15" s="14"/>
      <c r="B15" s="15"/>
      <c r="C15" s="16"/>
      <c r="D15" s="16"/>
      <c r="E15" s="36" t="s">
        <v>21</v>
      </c>
      <c r="F15" s="37"/>
      <c r="G15" s="37"/>
      <c r="H15" s="37"/>
      <c r="I15" s="37"/>
      <c r="J15" s="37"/>
      <c r="K15" s="17">
        <f t="shared" si="0"/>
        <v>0</v>
      </c>
      <c r="L15" s="17">
        <f>IF(D16="70+",0,K15)</f>
        <v>0</v>
      </c>
      <c r="M15" s="61">
        <f>COUNTIF(F15:J15,"&gt;0")</f>
        <v>0</v>
      </c>
      <c r="N15" s="66"/>
      <c r="O15" s="67"/>
    </row>
    <row r="16" spans="1:53" ht="13.8" x14ac:dyDescent="0.25">
      <c r="A16" s="29"/>
      <c r="B16" s="30"/>
      <c r="C16" s="31"/>
      <c r="D16" s="31"/>
      <c r="E16" s="36"/>
      <c r="F16" s="17">
        <f>IF(OR($E15="M",$E15="W"),IF($D16="u60",F15*0.035*IF(OR(AND(F15&lt;100, $E15="W"), AND(F15&lt;400,$E15="M")),0,1),IF($D16="60-69",F15*0.025*IF(OR(AND(F15&lt;100, $E15="W"), AND(F15&lt;400,$E15="M")),0,1),IF($D16="70+",F15*0*IF(OR(AND(F15&lt;100, $E15="W"), AND(F15&lt;400,$E15="M")),0,1),F15*0.035*IF(OR(AND(F15&lt;100, $E15="W"), AND(F15&lt;400,$E15="M")),0,1)))),0)</f>
        <v>0</v>
      </c>
      <c r="G16" s="17">
        <f>IF(OR($E15="M",$E15="W"),IF($D16="u60",G15*0.035*IF(OR(AND(G15&lt;100, $E15="W"), AND(G15&lt;400,$E15="M")),0,1),IF($D16="60-69",G15*0.025*IF(OR(AND(G15&lt;100, $E15="W"), AND(G15&lt;400,$E15="M")),0,1),IF($D16="70+",G15*0*IF(OR(AND(G15&lt;100, $E15="W"), AND(G15&lt;400,$E15="M")),0,1),G15*0.035*IF(OR(AND(G15&lt;100, $E15="W"), AND(G15&lt;400,$E15="M")),0,1)))),0)</f>
        <v>0</v>
      </c>
      <c r="H16" s="17">
        <f>IF(OR($E15="M",$E15="W"),IF($D16="u60",H15*0.035*IF(OR(AND(H15&lt;100, $E15="W"), AND(H15&lt;400,$E15="M")),0,1),IF($D16="60-69",H15*0.025*IF(OR(AND(H15&lt;100, $E15="W"), AND(H15&lt;400,$E15="M")),0,1),IF($D16="70+",H15*0*IF(OR(AND(H15&lt;100, $E15="W"), AND(H15&lt;400,$E15="M")),0,1),H15*0.035*IF(OR(AND(H15&lt;100, $E15="W"), AND(H15&lt;400,$E15="M")),0,1)))),0)</f>
        <v>0</v>
      </c>
      <c r="I16" s="17">
        <f>IF(OR($E15="M",$E15="W"),IF($D16="u60",I15*0.035*IF(OR(AND(I15&lt;100, $E15="W"), AND(I15&lt;400,$E15="M")),0,1),IF($D16="60-69",I15*0.025*IF(OR(AND(I15&lt;100, $E15="W"), AND(I15&lt;400,$E15="M")),0,1),IF($D16="70+",I15*0*IF(OR(AND(I15&lt;100, $E15="W"), AND(I15&lt;400,$E15="M")),0,1),I15*0.035*IF(OR(AND(I15&lt;100, $E15="W"), AND(I15&lt;400,$E15="M")),0,1)))),0)</f>
        <v>0</v>
      </c>
      <c r="J16" s="17">
        <f>IF(OR($E15="M",$E15="W"),IF($D16="u60",J15*0.035*IF(OR(AND(J15&lt;100, $E15="W"), AND(J15&lt;400,$E15="M")),0,1),IF($D16="60-69",J15*0.025*IF(OR(AND(J15&lt;100, $E15="W"), AND(J15&lt;400,$E15="M")),0,1),IF($D16="70+",J15*0*IF(OR(AND(J15&lt;100, $E15="W"), AND(J15&lt;400,$E15="M")),0,1),J15*0.035*IF(OR(AND(J15&lt;100, $E15="W"), AND(J15&lt;400,$E15="M")),0,1)))),0)</f>
        <v>0</v>
      </c>
      <c r="K16" s="17">
        <f t="shared" si="0"/>
        <v>0</v>
      </c>
      <c r="L16" s="17"/>
      <c r="M16" s="62"/>
      <c r="N16" s="68"/>
      <c r="O16" s="69"/>
    </row>
    <row r="17" spans="1:15" ht="14.4" thickBot="1" x14ac:dyDescent="0.3">
      <c r="A17" s="18"/>
      <c r="B17" s="19"/>
      <c r="C17" s="20"/>
      <c r="D17" s="20"/>
      <c r="E17" s="36"/>
      <c r="F17" s="21">
        <f>IF(OR($E15="M",$E15="W"),IF($D16="u60",F15*IF(OR(AND(F15&lt;100, $E15="W"), AND(F15&lt;400,$E15="M")),0.07,0.035),IF($D16="60-69",F15*0.025*IF(OR(AND(F15&lt;100, $E15="W"), AND(F15&lt;400,$E15="M")),1,0),IF($D16="70+",F15*0,F15*IF(OR(AND(F15&lt;100, $E15="W"), AND(F15&lt;400,$E15="M")),0.07,0.035)))),0)</f>
        <v>0</v>
      </c>
      <c r="G17" s="21">
        <f>IF(OR($E15="M",$E15="W"),IF($D16="u60",G15*IF(OR(AND(G15&lt;100, $E15="W"), AND(G15&lt;400,$E15="M")),0.07,0.035),IF($D16="60-69",G15*0.025*IF(OR(AND(G15&lt;100, $E15="W"), AND(G15&lt;400,$E15="M")),1,0),IF($D16="70+",G15*0,G15*IF(OR(AND(G15&lt;100, $E15="W"), AND(G15&lt;400,$E15="M")),0.07,0.035)))),0)</f>
        <v>0</v>
      </c>
      <c r="H17" s="21">
        <f>IF(OR($E15="M",$E15="W"),IF($D16="u60",H15*IF(OR(AND(H15&lt;100, $E15="W"), AND(H15&lt;400,$E15="M")),0.07,0.035),IF($D16="60-69",H15*0.025*IF(OR(AND(H15&lt;100, $E15="W"), AND(H15&lt;400,$E15="M")),1,0),IF($D16="70+",H15*0,H15*IF(OR(AND(H15&lt;100, $E15="W"), AND(H15&lt;400,$E15="M")),0.07,0.035)))),0)</f>
        <v>0</v>
      </c>
      <c r="I17" s="21">
        <f>IF(OR($E15="M",$E15="W"),IF($D16="u60",I15*IF(OR(AND(I15&lt;100, $E15="W"), AND(I15&lt;400,$E15="M")),0.07,0.035),IF($D16="60-69",I15*0.025*IF(OR(AND(I15&lt;100, $E15="W"), AND(I15&lt;400,$E15="M")),1,0),IF($D16="70+",I15*0,I15*IF(OR(AND(I15&lt;100, $E15="W"), AND(I15&lt;400,$E15="M")),0.07,0.035)))),0)</f>
        <v>0</v>
      </c>
      <c r="J17" s="21">
        <f>IF(OR($E15="M",$E15="W"),IF($D16="u60",J15*IF(OR(AND(J15&lt;100, $E15="W"), AND(J15&lt;400,$E15="M")),0.07,0.035),IF($D16="60-69",J15*0.025*IF(OR(AND(J15&lt;100, $E15="W"), AND(J15&lt;400,$E15="M")),1,0),IF($D16="70+",J15*0,J15*IF(OR(AND(J15&lt;100, $E15="W"), AND(J15&lt;400,$E15="M")),0.07,0.035)))),0)</f>
        <v>0</v>
      </c>
      <c r="K17" s="21">
        <f t="shared" si="0"/>
        <v>0</v>
      </c>
      <c r="L17" s="21">
        <f>SUM(K16:K17)</f>
        <v>0</v>
      </c>
      <c r="M17" s="63"/>
      <c r="N17" s="70"/>
      <c r="O17" s="71"/>
    </row>
    <row r="18" spans="1:15" ht="14.4" thickTop="1" x14ac:dyDescent="0.25">
      <c r="A18" s="14"/>
      <c r="B18" s="15"/>
      <c r="C18" s="16"/>
      <c r="D18" s="16"/>
      <c r="E18" s="36" t="s">
        <v>21</v>
      </c>
      <c r="F18" s="37"/>
      <c r="G18" s="37"/>
      <c r="H18" s="37"/>
      <c r="I18" s="37"/>
      <c r="J18" s="37"/>
      <c r="K18" s="17">
        <f t="shared" si="0"/>
        <v>0</v>
      </c>
      <c r="L18" s="17">
        <f>IF(D19="70+",0,K18)</f>
        <v>0</v>
      </c>
      <c r="M18" s="61">
        <f>COUNTIF(F18:J18,"&gt;0")</f>
        <v>0</v>
      </c>
      <c r="N18" s="66"/>
      <c r="O18" s="67"/>
    </row>
    <row r="19" spans="1:15" ht="13.8" x14ac:dyDescent="0.25">
      <c r="A19" s="29"/>
      <c r="B19" s="30"/>
      <c r="C19" s="31"/>
      <c r="D19" s="31"/>
      <c r="E19" s="36"/>
      <c r="F19" s="17">
        <f>IF(OR($E18="M",$E18="W"),IF($D19="u60",F18*0.035*IF(OR(AND(F18&lt;100, $E18="W"), AND(F18&lt;400,$E18="M")),0,1),IF($D19="60-69",F18*0.025*IF(OR(AND(F18&lt;100, $E18="W"), AND(F18&lt;400,$E18="M")),0,1),IF($D19="70+",F18*0*IF(OR(AND(F18&lt;100, $E18="W"), AND(F18&lt;400,$E18="M")),0,1),F18*0.035*IF(OR(AND(F18&lt;100, $E18="W"), AND(F18&lt;400,$E18="M")),0,1)))),0)</f>
        <v>0</v>
      </c>
      <c r="G19" s="17">
        <f>IF(OR($E18="M",$E18="W"),IF($D19="u60",G18*0.035*IF(OR(AND(G18&lt;100, $E18="W"), AND(G18&lt;400,$E18="M")),0,1),IF($D19="60-69",G18*0.025*IF(OR(AND(G18&lt;100, $E18="W"), AND(G18&lt;400,$E18="M")),0,1),IF($D19="70+",G18*0*IF(OR(AND(G18&lt;100, $E18="W"), AND(G18&lt;400,$E18="M")),0,1),G18*0.035*IF(OR(AND(G18&lt;100, $E18="W"), AND(G18&lt;400,$E18="M")),0,1)))),0)</f>
        <v>0</v>
      </c>
      <c r="H19" s="17">
        <f>IF(OR($E18="M",$E18="W"),IF($D19="u60",H18*0.035*IF(OR(AND(H18&lt;100, $E18="W"), AND(H18&lt;400,$E18="M")),0,1),IF($D19="60-69",H18*0.025*IF(OR(AND(H18&lt;100, $E18="W"), AND(H18&lt;400,$E18="M")),0,1),IF($D19="70+",H18*0*IF(OR(AND(H18&lt;100, $E18="W"), AND(H18&lt;400,$E18="M")),0,1),H18*0.035*IF(OR(AND(H18&lt;100, $E18="W"), AND(H18&lt;400,$E18="M")),0,1)))),0)</f>
        <v>0</v>
      </c>
      <c r="I19" s="17">
        <f>IF(OR($E18="M",$E18="W"),IF($D19="u60",I18*0.035*IF(OR(AND(I18&lt;100, $E18="W"), AND(I18&lt;400,$E18="M")),0,1),IF($D19="60-69",I18*0.025*IF(OR(AND(I18&lt;100, $E18="W"), AND(I18&lt;400,$E18="M")),0,1),IF($D19="70+",I18*0*IF(OR(AND(I18&lt;100, $E18="W"), AND(I18&lt;400,$E18="M")),0,1),I18*0.035*IF(OR(AND(I18&lt;100, $E18="W"), AND(I18&lt;400,$E18="M")),0,1)))),0)</f>
        <v>0</v>
      </c>
      <c r="J19" s="17">
        <f>IF(OR($E18="M",$E18="W"),IF($D19="u60",J18*0.035*IF(OR(AND(J18&lt;100, $E18="W"), AND(J18&lt;400,$E18="M")),0,1),IF($D19="60-69",J18*0.025*IF(OR(AND(J18&lt;100, $E18="W"), AND(J18&lt;400,$E18="M")),0,1),IF($D19="70+",J18*0*IF(OR(AND(J18&lt;100, $E18="W"), AND(J18&lt;400,$E18="M")),0,1),J18*0.035*IF(OR(AND(J18&lt;100, $E18="W"), AND(J18&lt;400,$E18="M")),0,1)))),0)</f>
        <v>0</v>
      </c>
      <c r="K19" s="17">
        <f t="shared" si="0"/>
        <v>0</v>
      </c>
      <c r="L19" s="17"/>
      <c r="M19" s="62"/>
      <c r="N19" s="68"/>
      <c r="O19" s="69"/>
    </row>
    <row r="20" spans="1:15" ht="14.4" thickBot="1" x14ac:dyDescent="0.3">
      <c r="A20" s="18"/>
      <c r="B20" s="19"/>
      <c r="C20" s="20"/>
      <c r="D20" s="20"/>
      <c r="E20" s="36"/>
      <c r="F20" s="21">
        <f>IF(OR($E18="M",$E18="W"),IF($D19="u60",F18*IF(OR(AND(F18&lt;100, $E18="W"), AND(F18&lt;400,$E18="M")),0.07,0.035),IF($D19="60-69",F18*0.025*IF(OR(AND(F18&lt;100, $E18="W"), AND(F18&lt;400,$E18="M")),1,0),IF($D19="70+",F18*0,F18*IF(OR(AND(F18&lt;100, $E18="W"), AND(F18&lt;400,$E18="M")),0.07,0.035)))),0)</f>
        <v>0</v>
      </c>
      <c r="G20" s="21">
        <f>IF(OR($E18="M",$E18="W"),IF($D19="u60",G18*IF(OR(AND(G18&lt;100, $E18="W"), AND(G18&lt;400,$E18="M")),0.07,0.035),IF($D19="60-69",G18*0.025*IF(OR(AND(G18&lt;100, $E18="W"), AND(G18&lt;400,$E18="M")),1,0),IF($D19="70+",G18*0,G18*IF(OR(AND(G18&lt;100, $E18="W"), AND(G18&lt;400,$E18="M")),0.07,0.035)))),0)</f>
        <v>0</v>
      </c>
      <c r="H20" s="21">
        <f>IF(OR($E18="M",$E18="W"),IF($D19="u60",H18*IF(OR(AND(H18&lt;100, $E18="W"), AND(H18&lt;400,$E18="M")),0.07,0.035),IF($D19="60-69",H18*0.025*IF(OR(AND(H18&lt;100, $E18="W"), AND(H18&lt;400,$E18="M")),1,0),IF($D19="70+",H18*0,H18*IF(OR(AND(H18&lt;100, $E18="W"), AND(H18&lt;400,$E18="M")),0.07,0.035)))),0)</f>
        <v>0</v>
      </c>
      <c r="I20" s="21">
        <f>IF(OR($E18="M",$E18="W"),IF($D19="u60",I18*IF(OR(AND(I18&lt;100, $E18="W"), AND(I18&lt;400,$E18="M")),0.07,0.035),IF($D19="60-69",I18*0.025*IF(OR(AND(I18&lt;100, $E18="W"), AND(I18&lt;400,$E18="M")),1,0),IF($D19="70+",I18*0,I18*IF(OR(AND(I18&lt;100, $E18="W"), AND(I18&lt;400,$E18="M")),0.07,0.035)))),0)</f>
        <v>0</v>
      </c>
      <c r="J20" s="21">
        <f>IF(OR($E18="M",$E18="W"),IF($D19="u60",J18*IF(OR(AND(J18&lt;100, $E18="W"), AND(J18&lt;400,$E18="M")),0.07,0.035),IF($D19="60-69",J18*0.025*IF(OR(AND(J18&lt;100, $E18="W"), AND(J18&lt;400,$E18="M")),1,0),IF($D19="70+",J18*0,J18*IF(OR(AND(J18&lt;100, $E18="W"), AND(J18&lt;400,$E18="M")),0.07,0.035)))),0)</f>
        <v>0</v>
      </c>
      <c r="K20" s="21">
        <f t="shared" si="0"/>
        <v>0</v>
      </c>
      <c r="L20" s="21">
        <f>SUM(K19:K20)</f>
        <v>0</v>
      </c>
      <c r="M20" s="63"/>
      <c r="N20" s="70"/>
      <c r="O20" s="71"/>
    </row>
    <row r="21" spans="1:15" ht="14.4" thickTop="1" x14ac:dyDescent="0.25">
      <c r="A21" s="14"/>
      <c r="B21" s="15"/>
      <c r="C21" s="16"/>
      <c r="D21" s="16"/>
      <c r="E21" s="36" t="s">
        <v>21</v>
      </c>
      <c r="F21" s="37"/>
      <c r="G21" s="37"/>
      <c r="H21" s="37"/>
      <c r="I21" s="37"/>
      <c r="J21" s="37"/>
      <c r="K21" s="17">
        <f t="shared" si="0"/>
        <v>0</v>
      </c>
      <c r="L21" s="17">
        <f>IF(D22="70+",0,K21)</f>
        <v>0</v>
      </c>
      <c r="M21" s="61">
        <f>COUNTIF(F21:J21,"&gt;0")</f>
        <v>0</v>
      </c>
      <c r="N21" s="66"/>
      <c r="O21" s="67"/>
    </row>
    <row r="22" spans="1:15" ht="13.8" x14ac:dyDescent="0.25">
      <c r="A22" s="29"/>
      <c r="B22" s="30"/>
      <c r="C22" s="31"/>
      <c r="D22" s="31"/>
      <c r="E22" s="36"/>
      <c r="F22" s="17">
        <f>IF(OR($E21="M",$E21="W"),IF($D22="u60",F21*0.035*IF(OR(AND(F21&lt;100, $E21="W"), AND(F21&lt;400,$E21="M")),0,1),IF($D22="60-69",F21*0.025*IF(OR(AND(F21&lt;100, $E21="W"), AND(F21&lt;400,$E21="M")),0,1),IF($D22="70+",F21*0*IF(OR(AND(F21&lt;100, $E21="W"), AND(F21&lt;400,$E21="M")),0,1),F21*0.035*IF(OR(AND(F21&lt;100, $E21="W"), AND(F21&lt;400,$E21="M")),0,1)))),0)</f>
        <v>0</v>
      </c>
      <c r="G22" s="17">
        <f>IF(OR($E21="M",$E21="W"),IF($D22="u60",G21*0.035*IF(OR(AND(G21&lt;100, $E21="W"), AND(G21&lt;400,$E21="M")),0,1),IF($D22="60-69",G21*0.025*IF(OR(AND(G21&lt;100, $E21="W"), AND(G21&lt;400,$E21="M")),0,1),IF($D22="70+",G21*0*IF(OR(AND(G21&lt;100, $E21="W"), AND(G21&lt;400,$E21="M")),0,1),G21*0.035*IF(OR(AND(G21&lt;100, $E21="W"), AND(G21&lt;400,$E21="M")),0,1)))),0)</f>
        <v>0</v>
      </c>
      <c r="H22" s="17">
        <f>IF(OR($E21="M",$E21="W"),IF($D22="u60",H21*0.035*IF(OR(AND(H21&lt;100, $E21="W"), AND(H21&lt;400,$E21="M")),0,1),IF($D22="60-69",H21*0.025*IF(OR(AND(H21&lt;100, $E21="W"), AND(H21&lt;400,$E21="M")),0,1),IF($D22="70+",H21*0*IF(OR(AND(H21&lt;100, $E21="W"), AND(H21&lt;400,$E21="M")),0,1),H21*0.035*IF(OR(AND(H21&lt;100, $E21="W"), AND(H21&lt;400,$E21="M")),0,1)))),0)</f>
        <v>0</v>
      </c>
      <c r="I22" s="17">
        <f>IF(OR($E21="M",$E21="W"),IF($D22="u60",I21*0.035*IF(OR(AND(I21&lt;100, $E21="W"), AND(I21&lt;400,$E21="M")),0,1),IF($D22="60-69",I21*0.025*IF(OR(AND(I21&lt;100, $E21="W"), AND(I21&lt;400,$E21="M")),0,1),IF($D22="70+",I21*0*IF(OR(AND(I21&lt;100, $E21="W"), AND(I21&lt;400,$E21="M")),0,1),I21*0.035*IF(OR(AND(I21&lt;100, $E21="W"), AND(I21&lt;400,$E21="M")),0,1)))),0)</f>
        <v>0</v>
      </c>
      <c r="J22" s="17">
        <f>IF(OR($E21="M",$E21="W"),IF($D22="u60",J21*0.035*IF(OR(AND(J21&lt;100, $E21="W"), AND(J21&lt;400,$E21="M")),0,1),IF($D22="60-69",J21*0.025*IF(OR(AND(J21&lt;100, $E21="W"), AND(J21&lt;400,$E21="M")),0,1),IF($D22="70+",J21*0*IF(OR(AND(J21&lt;100, $E21="W"), AND(J21&lt;400,$E21="M")),0,1),J21*0.035*IF(OR(AND(J21&lt;100, $E21="W"), AND(J21&lt;400,$E21="M")),0,1)))),0)</f>
        <v>0</v>
      </c>
      <c r="K22" s="17">
        <f t="shared" si="0"/>
        <v>0</v>
      </c>
      <c r="L22" s="17"/>
      <c r="M22" s="62"/>
      <c r="N22" s="68"/>
      <c r="O22" s="69"/>
    </row>
    <row r="23" spans="1:15" ht="14.4" thickBot="1" x14ac:dyDescent="0.3">
      <c r="A23" s="18"/>
      <c r="B23" s="19"/>
      <c r="C23" s="20"/>
      <c r="D23" s="20"/>
      <c r="E23" s="36"/>
      <c r="F23" s="21">
        <f>IF(OR($E21="M",$E21="W"),IF($D22="u60",F21*IF(OR(AND(F21&lt;100, $E21="W"), AND(F21&lt;400,$E21="M")),0.07,0.035),IF($D22="60-69",F21*0.025*IF(OR(AND(F21&lt;100, $E21="W"), AND(F21&lt;400,$E21="M")),1,0),IF($D22="70+",F21*0,F21*IF(OR(AND(F21&lt;100, $E21="W"), AND(F21&lt;400,$E21="M")),0.07,0.035)))),0)</f>
        <v>0</v>
      </c>
      <c r="G23" s="21">
        <f>IF(OR($E21="M",$E21="W"),IF($D22="u60",G21*IF(OR(AND(G21&lt;100, $E21="W"), AND(G21&lt;400,$E21="M")),0.07,0.035),IF($D22="60-69",G21*0.025*IF(OR(AND(G21&lt;100, $E21="W"), AND(G21&lt;400,$E21="M")),1,0),IF($D22="70+",G21*0,G21*IF(OR(AND(G21&lt;100, $E21="W"), AND(G21&lt;400,$E21="M")),0.07,0.035)))),0)</f>
        <v>0</v>
      </c>
      <c r="H23" s="21">
        <f>IF(OR($E21="M",$E21="W"),IF($D22="u60",H21*IF(OR(AND(H21&lt;100, $E21="W"), AND(H21&lt;400,$E21="M")),0.07,0.035),IF($D22="60-69",H21*0.025*IF(OR(AND(H21&lt;100, $E21="W"), AND(H21&lt;400,$E21="M")),1,0),IF($D22="70+",H21*0,H21*IF(OR(AND(H21&lt;100, $E21="W"), AND(H21&lt;400,$E21="M")),0.07,0.035)))),0)</f>
        <v>0</v>
      </c>
      <c r="I23" s="21">
        <f>IF(OR($E21="M",$E21="W"),IF($D22="u60",I21*IF(OR(AND(I21&lt;100, $E21="W"), AND(I21&lt;400,$E21="M")),0.07,0.035),IF($D22="60-69",I21*0.025*IF(OR(AND(I21&lt;100, $E21="W"), AND(I21&lt;400,$E21="M")),1,0),IF($D22="70+",I21*0,I21*IF(OR(AND(I21&lt;100, $E21="W"), AND(I21&lt;400,$E21="M")),0.07,0.035)))),0)</f>
        <v>0</v>
      </c>
      <c r="J23" s="21">
        <f>IF(OR($E21="M",$E21="W"),IF($D22="u60",J21*IF(OR(AND(J21&lt;100, $E21="W"), AND(J21&lt;400,$E21="M")),0.07,0.035),IF($D22="60-69",J21*0.025*IF(OR(AND(J21&lt;100, $E21="W"), AND(J21&lt;400,$E21="M")),1,0),IF($D22="70+",J21*0,J21*IF(OR(AND(J21&lt;100, $E21="W"), AND(J21&lt;400,$E21="M")),0.07,0.035)))),0)</f>
        <v>0</v>
      </c>
      <c r="K23" s="21">
        <f t="shared" si="0"/>
        <v>0</v>
      </c>
      <c r="L23" s="21">
        <f>SUM(K22:K23)</f>
        <v>0</v>
      </c>
      <c r="M23" s="63"/>
      <c r="N23" s="70"/>
      <c r="O23" s="71"/>
    </row>
    <row r="24" spans="1:15" ht="14.4" thickTop="1" x14ac:dyDescent="0.25">
      <c r="A24" s="14"/>
      <c r="B24" s="15"/>
      <c r="C24" s="16"/>
      <c r="D24" s="16"/>
      <c r="E24" s="36" t="s">
        <v>21</v>
      </c>
      <c r="F24" s="37"/>
      <c r="G24" s="37"/>
      <c r="H24" s="37"/>
      <c r="I24" s="37"/>
      <c r="J24" s="37"/>
      <c r="K24" s="17">
        <f t="shared" si="0"/>
        <v>0</v>
      </c>
      <c r="L24" s="17">
        <f>IF(D25="70+",0,K24)</f>
        <v>0</v>
      </c>
      <c r="M24" s="61">
        <f>COUNTIF(F24:J24,"&gt;0")</f>
        <v>0</v>
      </c>
      <c r="N24" s="66"/>
      <c r="O24" s="67"/>
    </row>
    <row r="25" spans="1:15" ht="13.8" x14ac:dyDescent="0.25">
      <c r="A25" s="29"/>
      <c r="B25" s="30"/>
      <c r="C25" s="31"/>
      <c r="D25" s="31"/>
      <c r="E25" s="36"/>
      <c r="F25" s="17">
        <f>IF(OR($E24="M",$E24="W"),IF($D25="u60",F24*0.035*IF(OR(AND(F24&lt;100, $E24="W"), AND(F24&lt;400,$E24="M")),0,1),IF($D25="60-69",F24*0.025*IF(OR(AND(F24&lt;100, $E24="W"), AND(F24&lt;400,$E24="M")),0,1),IF($D25="70+",F24*0*IF(OR(AND(F24&lt;100, $E24="W"), AND(F24&lt;400,$E24="M")),0,1),F24*0.035*IF(OR(AND(F24&lt;100, $E24="W"), AND(F24&lt;400,$E24="M")),0,1)))),0)</f>
        <v>0</v>
      </c>
      <c r="G25" s="17">
        <f>IF(OR($E24="M",$E24="W"),IF($D25="u60",G24*0.035*IF(OR(AND(G24&lt;100, $E24="W"), AND(G24&lt;400,$E24="M")),0,1),IF($D25="60-69",G24*0.025*IF(OR(AND(G24&lt;100, $E24="W"), AND(G24&lt;400,$E24="M")),0,1),IF($D25="70+",G24*0*IF(OR(AND(G24&lt;100, $E24="W"), AND(G24&lt;400,$E24="M")),0,1),G24*0.035*IF(OR(AND(G24&lt;100, $E24="W"), AND(G24&lt;400,$E24="M")),0,1)))),0)</f>
        <v>0</v>
      </c>
      <c r="H25" s="17">
        <f>IF(OR($E24="M",$E24="W"),IF($D25="u60",H24*0.035*IF(OR(AND(H24&lt;100, $E24="W"), AND(H24&lt;400,$E24="M")),0,1),IF($D25="60-69",H24*0.025*IF(OR(AND(H24&lt;100, $E24="W"), AND(H24&lt;400,$E24="M")),0,1),IF($D25="70+",H24*0*IF(OR(AND(H24&lt;100, $E24="W"), AND(H24&lt;400,$E24="M")),0,1),H24*0.035*IF(OR(AND(H24&lt;100, $E24="W"), AND(H24&lt;400,$E24="M")),0,1)))),0)</f>
        <v>0</v>
      </c>
      <c r="I25" s="17">
        <f>IF(OR($E24="M",$E24="W"),IF($D25="u60",I24*0.035*IF(OR(AND(I24&lt;100, $E24="W"), AND(I24&lt;400,$E24="M")),0,1),IF($D25="60-69",I24*0.025*IF(OR(AND(I24&lt;100, $E24="W"), AND(I24&lt;400,$E24="M")),0,1),IF($D25="70+",I24*0*IF(OR(AND(I24&lt;100, $E24="W"), AND(I24&lt;400,$E24="M")),0,1),I24*0.035*IF(OR(AND(I24&lt;100, $E24="W"), AND(I24&lt;400,$E24="M")),0,1)))),0)</f>
        <v>0</v>
      </c>
      <c r="J25" s="17">
        <f>IF(OR($E24="M",$E24="W"),IF($D25="u60",J24*0.035*IF(OR(AND(J24&lt;100, $E24="W"), AND(J24&lt;400,$E24="M")),0,1),IF($D25="60-69",J24*0.025*IF(OR(AND(J24&lt;100, $E24="W"), AND(J24&lt;400,$E24="M")),0,1),IF($D25="70+",J24*0*IF(OR(AND(J24&lt;100, $E24="W"), AND(J24&lt;400,$E24="M")),0,1),J24*0.035*IF(OR(AND(J24&lt;100, $E24="W"), AND(J24&lt;400,$E24="M")),0,1)))),0)</f>
        <v>0</v>
      </c>
      <c r="K25" s="17">
        <f t="shared" si="0"/>
        <v>0</v>
      </c>
      <c r="L25" s="17"/>
      <c r="M25" s="62"/>
      <c r="N25" s="68"/>
      <c r="O25" s="69"/>
    </row>
    <row r="26" spans="1:15" ht="14.4" thickBot="1" x14ac:dyDescent="0.3">
      <c r="A26" s="18"/>
      <c r="B26" s="19"/>
      <c r="C26" s="20"/>
      <c r="D26" s="20"/>
      <c r="E26" s="36"/>
      <c r="F26" s="21">
        <f>IF(OR($E24="M",$E24="W"),IF($D25="u60",F24*IF(OR(AND(F24&lt;100, $E24="W"), AND(F24&lt;400,$E24="M")),0.07,0.035),IF($D25="60-69",F24*0.025*IF(OR(AND(F24&lt;100, $E24="W"), AND(F24&lt;400,$E24="M")),1,0),IF($D25="70+",F24*0,F24*IF(OR(AND(F24&lt;100, $E24="W"), AND(F24&lt;400,$E24="M")),0.07,0.035)))),0)</f>
        <v>0</v>
      </c>
      <c r="G26" s="21">
        <f>IF(OR($E24="M",$E24="W"),IF($D25="u60",G24*IF(OR(AND(G24&lt;100, $E24="W"), AND(G24&lt;400,$E24="M")),0.07,0.035),IF($D25="60-69",G24*0.025*IF(OR(AND(G24&lt;100, $E24="W"), AND(G24&lt;400,$E24="M")),1,0),IF($D25="70+",G24*0,G24*IF(OR(AND(G24&lt;100, $E24="W"), AND(G24&lt;400,$E24="M")),0.07,0.035)))),0)</f>
        <v>0</v>
      </c>
      <c r="H26" s="21">
        <f>IF(OR($E24="M",$E24="W"),IF($D25="u60",H24*IF(OR(AND(H24&lt;100, $E24="W"), AND(H24&lt;400,$E24="M")),0.07,0.035),IF($D25="60-69",H24*0.025*IF(OR(AND(H24&lt;100, $E24="W"), AND(H24&lt;400,$E24="M")),1,0),IF($D25="70+",H24*0,H24*IF(OR(AND(H24&lt;100, $E24="W"), AND(H24&lt;400,$E24="M")),0.07,0.035)))),0)</f>
        <v>0</v>
      </c>
      <c r="I26" s="21">
        <f>IF(OR($E24="M",$E24="W"),IF($D25="u60",I24*IF(OR(AND(I24&lt;100, $E24="W"), AND(I24&lt;400,$E24="M")),0.07,0.035),IF($D25="60-69",I24*0.025*IF(OR(AND(I24&lt;100, $E24="W"), AND(I24&lt;400,$E24="M")),1,0),IF($D25="70+",I24*0,I24*IF(OR(AND(I24&lt;100, $E24="W"), AND(I24&lt;400,$E24="M")),0.07,0.035)))),0)</f>
        <v>0</v>
      </c>
      <c r="J26" s="21">
        <f>IF(OR($E24="M",$E24="W"),IF($D25="u60",J24*IF(OR(AND(J24&lt;100, $E24="W"), AND(J24&lt;400,$E24="M")),0.07,0.035),IF($D25="60-69",J24*0.025*IF(OR(AND(J24&lt;100, $E24="W"), AND(J24&lt;400,$E24="M")),1,0),IF($D25="70+",J24*0,J24*IF(OR(AND(J24&lt;100, $E24="W"), AND(J24&lt;400,$E24="M")),0.07,0.035)))),0)</f>
        <v>0</v>
      </c>
      <c r="K26" s="21">
        <f t="shared" si="0"/>
        <v>0</v>
      </c>
      <c r="L26" s="21">
        <f>SUM(K25:K26)</f>
        <v>0</v>
      </c>
      <c r="M26" s="63"/>
      <c r="N26" s="70"/>
      <c r="O26" s="71"/>
    </row>
    <row r="27" spans="1:15" ht="14.4" thickTop="1" x14ac:dyDescent="0.25">
      <c r="A27" s="14"/>
      <c r="B27" s="15"/>
      <c r="C27" s="16"/>
      <c r="D27" s="16"/>
      <c r="E27" s="36" t="s">
        <v>21</v>
      </c>
      <c r="F27" s="37"/>
      <c r="G27" s="37"/>
      <c r="H27" s="37"/>
      <c r="I27" s="37"/>
      <c r="J27" s="37"/>
      <c r="K27" s="17">
        <f t="shared" si="0"/>
        <v>0</v>
      </c>
      <c r="L27" s="17">
        <f>IF(D28="70+",0,K27)</f>
        <v>0</v>
      </c>
      <c r="M27" s="61">
        <f>COUNTIF(F27:J27,"&gt;0")</f>
        <v>0</v>
      </c>
      <c r="N27" s="66"/>
      <c r="O27" s="67"/>
    </row>
    <row r="28" spans="1:15" ht="13.8" x14ac:dyDescent="0.25">
      <c r="A28" s="29"/>
      <c r="B28" s="30"/>
      <c r="C28" s="31"/>
      <c r="D28" s="31"/>
      <c r="E28" s="36"/>
      <c r="F28" s="17">
        <f>IF(OR($E27="M",$E27="W"),IF($D28="u60",F27*0.035*IF(OR(AND(F27&lt;100, $E27="W"), AND(F27&lt;400,$E27="M")),0,1),IF($D28="60-69",F27*0.025*IF(OR(AND(F27&lt;100, $E27="W"), AND(F27&lt;400,$E27="M")),0,1),IF($D28="70+",F27*0*IF(OR(AND(F27&lt;100, $E27="W"), AND(F27&lt;400,$E27="M")),0,1),F27*0.035*IF(OR(AND(F27&lt;100, $E27="W"), AND(F27&lt;400,$E27="M")),0,1)))),0)</f>
        <v>0</v>
      </c>
      <c r="G28" s="17">
        <f>IF(OR($E27="M",$E27="W"),IF($D28="u60",G27*0.035*IF(OR(AND(G27&lt;100, $E27="W"), AND(G27&lt;400,$E27="M")),0,1),IF($D28="60-69",G27*0.025*IF(OR(AND(G27&lt;100, $E27="W"), AND(G27&lt;400,$E27="M")),0,1),IF($D28="70+",G27*0*IF(OR(AND(G27&lt;100, $E27="W"), AND(G27&lt;400,$E27="M")),0,1),G27*0.035*IF(OR(AND(G27&lt;100, $E27="W"), AND(G27&lt;400,$E27="M")),0,1)))),0)</f>
        <v>0</v>
      </c>
      <c r="H28" s="17">
        <f>IF(OR($E27="M",$E27="W"),IF($D28="u60",H27*0.035*IF(OR(AND(H27&lt;100, $E27="W"), AND(H27&lt;400,$E27="M")),0,1),IF($D28="60-69",H27*0.025*IF(OR(AND(H27&lt;100, $E27="W"), AND(H27&lt;400,$E27="M")),0,1),IF($D28="70+",H27*0*IF(OR(AND(H27&lt;100, $E27="W"), AND(H27&lt;400,$E27="M")),0,1),H27*0.035*IF(OR(AND(H27&lt;100, $E27="W"), AND(H27&lt;400,$E27="M")),0,1)))),0)</f>
        <v>0</v>
      </c>
      <c r="I28" s="17">
        <f>IF(OR($E27="M",$E27="W"),IF($D28="u60",I27*0.035*IF(OR(AND(I27&lt;100, $E27="W"), AND(I27&lt;400,$E27="M")),0,1),IF($D28="60-69",I27*0.025*IF(OR(AND(I27&lt;100, $E27="W"), AND(I27&lt;400,$E27="M")),0,1),IF($D28="70+",I27*0*IF(OR(AND(I27&lt;100, $E27="W"), AND(I27&lt;400,$E27="M")),0,1),I27*0.035*IF(OR(AND(I27&lt;100, $E27="W"), AND(I27&lt;400,$E27="M")),0,1)))),0)</f>
        <v>0</v>
      </c>
      <c r="J28" s="17">
        <f>IF(OR($E27="M",$E27="W"),IF($D28="u60",J27*0.035*IF(OR(AND(J27&lt;100, $E27="W"), AND(J27&lt;400,$E27="M")),0,1),IF($D28="60-69",J27*0.025*IF(OR(AND(J27&lt;100, $E27="W"), AND(J27&lt;400,$E27="M")),0,1),IF($D28="70+",J27*0*IF(OR(AND(J27&lt;100, $E27="W"), AND(J27&lt;400,$E27="M")),0,1),J27*0.035*IF(OR(AND(J27&lt;100, $E27="W"), AND(J27&lt;400,$E27="M")),0,1)))),0)</f>
        <v>0</v>
      </c>
      <c r="K28" s="17">
        <f t="shared" si="0"/>
        <v>0</v>
      </c>
      <c r="L28" s="17"/>
      <c r="M28" s="62"/>
      <c r="N28" s="68"/>
      <c r="O28" s="69"/>
    </row>
    <row r="29" spans="1:15" ht="14.4" thickBot="1" x14ac:dyDescent="0.3">
      <c r="A29" s="18"/>
      <c r="B29" s="19"/>
      <c r="C29" s="20"/>
      <c r="D29" s="20"/>
      <c r="E29" s="36"/>
      <c r="F29" s="21">
        <f>IF(OR($E27="M",$E27="W"),IF($D28="u60",F27*IF(OR(AND(F27&lt;100, $E27="W"), AND(F27&lt;400,$E27="M")),0.07,0.035),IF($D28="60-69",F27*0.025*IF(OR(AND(F27&lt;100, $E27="W"), AND(F27&lt;400,$E27="M")),1,0),IF($D28="70+",F27*0,F27*IF(OR(AND(F27&lt;100, $E27="W"), AND(F27&lt;400,$E27="M")),0.07,0.035)))),0)</f>
        <v>0</v>
      </c>
      <c r="G29" s="21">
        <f>IF(OR($E27="M",$E27="W"),IF($D28="u60",G27*IF(OR(AND(G27&lt;100, $E27="W"), AND(G27&lt;400,$E27="M")),0.07,0.035),IF($D28="60-69",G27*0.025*IF(OR(AND(G27&lt;100, $E27="W"), AND(G27&lt;400,$E27="M")),1,0),IF($D28="70+",G27*0,G27*IF(OR(AND(G27&lt;100, $E27="W"), AND(G27&lt;400,$E27="M")),0.07,0.035)))),0)</f>
        <v>0</v>
      </c>
      <c r="H29" s="21">
        <f>IF(OR($E27="M",$E27="W"),IF($D28="u60",H27*IF(OR(AND(H27&lt;100, $E27="W"), AND(H27&lt;400,$E27="M")),0.07,0.035),IF($D28="60-69",H27*0.025*IF(OR(AND(H27&lt;100, $E27="W"), AND(H27&lt;400,$E27="M")),1,0),IF($D28="70+",H27*0,H27*IF(OR(AND(H27&lt;100, $E27="W"), AND(H27&lt;400,$E27="M")),0.07,0.035)))),0)</f>
        <v>0</v>
      </c>
      <c r="I29" s="21">
        <f>IF(OR($E27="M",$E27="W"),IF($D28="u60",I27*IF(OR(AND(I27&lt;100, $E27="W"), AND(I27&lt;400,$E27="M")),0.07,0.035),IF($D28="60-69",I27*0.025*IF(OR(AND(I27&lt;100, $E27="W"), AND(I27&lt;400,$E27="M")),1,0),IF($D28="70+",I27*0,I27*IF(OR(AND(I27&lt;100, $E27="W"), AND(I27&lt;400,$E27="M")),0.07,0.035)))),0)</f>
        <v>0</v>
      </c>
      <c r="J29" s="21">
        <f>IF(OR($E27="M",$E27="W"),IF($D28="u60",J27*IF(OR(AND(J27&lt;100, $E27="W"), AND(J27&lt;400,$E27="M")),0.07,0.035),IF($D28="60-69",J27*0.025*IF(OR(AND(J27&lt;100, $E27="W"), AND(J27&lt;400,$E27="M")),1,0),IF($D28="70+",J27*0,J27*IF(OR(AND(J27&lt;100, $E27="W"), AND(J27&lt;400,$E27="M")),0.07,0.035)))),0)</f>
        <v>0</v>
      </c>
      <c r="K29" s="21">
        <f t="shared" si="0"/>
        <v>0</v>
      </c>
      <c r="L29" s="21">
        <f>SUM(K28:K29)</f>
        <v>0</v>
      </c>
      <c r="M29" s="63"/>
      <c r="N29" s="70"/>
      <c r="O29" s="71"/>
    </row>
    <row r="30" spans="1:15" ht="14.4" thickTop="1" x14ac:dyDescent="0.25">
      <c r="A30" s="14"/>
      <c r="B30" s="15"/>
      <c r="C30" s="16"/>
      <c r="D30" s="16"/>
      <c r="E30" s="36" t="s">
        <v>21</v>
      </c>
      <c r="F30" s="37"/>
      <c r="G30" s="37"/>
      <c r="H30" s="37"/>
      <c r="I30" s="37"/>
      <c r="J30" s="37"/>
      <c r="K30" s="17">
        <f t="shared" si="0"/>
        <v>0</v>
      </c>
      <c r="L30" s="17">
        <f>IF(D31="70+",0,K30)</f>
        <v>0</v>
      </c>
      <c r="M30" s="61">
        <f>COUNTIF(F30:J30,"&gt;0")</f>
        <v>0</v>
      </c>
      <c r="N30" s="66"/>
      <c r="O30" s="67"/>
    </row>
    <row r="31" spans="1:15" ht="13.8" x14ac:dyDescent="0.25">
      <c r="A31" s="29"/>
      <c r="B31" s="30"/>
      <c r="C31" s="31"/>
      <c r="D31" s="31"/>
      <c r="E31" s="36"/>
      <c r="F31" s="17">
        <f>IF(OR($E30="M",$E30="W"),IF($D31="u60",F30*0.035*IF(OR(AND(F30&lt;100, $E30="W"), AND(F30&lt;400,$E30="M")),0,1),IF($D31="60-69",F30*0.025*IF(OR(AND(F30&lt;100, $E30="W"), AND(F30&lt;400,$E30="M")),0,1),IF($D31="70+",F30*0*IF(OR(AND(F30&lt;100, $E30="W"), AND(F30&lt;400,$E30="M")),0,1),F30*0.035*IF(OR(AND(F30&lt;100, $E30="W"), AND(F30&lt;400,$E30="M")),0,1)))),0)</f>
        <v>0</v>
      </c>
      <c r="G31" s="17">
        <f>IF(OR($E30="M",$E30="W"),IF($D31="u60",G30*0.035*IF(OR(AND(G30&lt;100, $E30="W"), AND(G30&lt;400,$E30="M")),0,1),IF($D31="60-69",G30*0.025*IF(OR(AND(G30&lt;100, $E30="W"), AND(G30&lt;400,$E30="M")),0,1),IF($D31="70+",G30*0*IF(OR(AND(G30&lt;100, $E30="W"), AND(G30&lt;400,$E30="M")),0,1),G30*0.035*IF(OR(AND(G30&lt;100, $E30="W"), AND(G30&lt;400,$E30="M")),0,1)))),0)</f>
        <v>0</v>
      </c>
      <c r="H31" s="17">
        <f>IF(OR($E30="M",$E30="W"),IF($D31="u60",H30*0.035*IF(OR(AND(H30&lt;100, $E30="W"), AND(H30&lt;400,$E30="M")),0,1),IF($D31="60-69",H30*0.025*IF(OR(AND(H30&lt;100, $E30="W"), AND(H30&lt;400,$E30="M")),0,1),IF($D31="70+",H30*0*IF(OR(AND(H30&lt;100, $E30="W"), AND(H30&lt;400,$E30="M")),0,1),H30*0.035*IF(OR(AND(H30&lt;100, $E30="W"), AND(H30&lt;400,$E30="M")),0,1)))),0)</f>
        <v>0</v>
      </c>
      <c r="I31" s="17">
        <f>IF(OR($E30="M",$E30="W"),IF($D31="u60",I30*0.035*IF(OR(AND(I30&lt;100, $E30="W"), AND(I30&lt;400,$E30="M")),0,1),IF($D31="60-69",I30*0.025*IF(OR(AND(I30&lt;100, $E30="W"), AND(I30&lt;400,$E30="M")),0,1),IF($D31="70+",I30*0*IF(OR(AND(I30&lt;100, $E30="W"), AND(I30&lt;400,$E30="M")),0,1),I30*0.035*IF(OR(AND(I30&lt;100, $E30="W"), AND(I30&lt;400,$E30="M")),0,1)))),0)</f>
        <v>0</v>
      </c>
      <c r="J31" s="17">
        <f>IF(OR($E30="M",$E30="W"),IF($D31="u60",J30*0.035*IF(OR(AND(J30&lt;100, $E30="W"), AND(J30&lt;400,$E30="M")),0,1),IF($D31="60-69",J30*0.025*IF(OR(AND(J30&lt;100, $E30="W"), AND(J30&lt;400,$E30="M")),0,1),IF($D31="70+",J30*0*IF(OR(AND(J30&lt;100, $E30="W"), AND(J30&lt;400,$E30="M")),0,1),J30*0.035*IF(OR(AND(J30&lt;100, $E30="W"), AND(J30&lt;400,$E30="M")),0,1)))),0)</f>
        <v>0</v>
      </c>
      <c r="K31" s="17">
        <f t="shared" si="0"/>
        <v>0</v>
      </c>
      <c r="L31" s="17"/>
      <c r="M31" s="62"/>
      <c r="N31" s="68"/>
      <c r="O31" s="69"/>
    </row>
    <row r="32" spans="1:15" ht="14.4" thickBot="1" x14ac:dyDescent="0.3">
      <c r="A32" s="18"/>
      <c r="B32" s="19"/>
      <c r="C32" s="20"/>
      <c r="D32" s="20"/>
      <c r="E32" s="36"/>
      <c r="F32" s="21">
        <f>IF(OR($E30="M",$E30="W"),IF($D31="u60",F30*IF(OR(AND(F30&lt;100, $E30="W"), AND(F30&lt;400,$E30="M")),0.07,0.035),IF($D31="60-69",F30*0.025*IF(OR(AND(F30&lt;100, $E30="W"), AND(F30&lt;400,$E30="M")),1,0),IF($D31="70+",F30*0,F30*IF(OR(AND(F30&lt;100, $E30="W"), AND(F30&lt;400,$E30="M")),0.07,0.035)))),0)</f>
        <v>0</v>
      </c>
      <c r="G32" s="21">
        <f>IF(OR($E30="M",$E30="W"),IF($D31="u60",G30*IF(OR(AND(G30&lt;100, $E30="W"), AND(G30&lt;400,$E30="M")),0.07,0.035),IF($D31="60-69",G30*0.025*IF(OR(AND(G30&lt;100, $E30="W"), AND(G30&lt;400,$E30="M")),1,0),IF($D31="70+",G30*0,G30*IF(OR(AND(G30&lt;100, $E30="W"), AND(G30&lt;400,$E30="M")),0.07,0.035)))),0)</f>
        <v>0</v>
      </c>
      <c r="H32" s="21">
        <f>IF(OR($E30="M",$E30="W"),IF($D31="u60",H30*IF(OR(AND(H30&lt;100, $E30="W"), AND(H30&lt;400,$E30="M")),0.07,0.035),IF($D31="60-69",H30*0.025*IF(OR(AND(H30&lt;100, $E30="W"), AND(H30&lt;400,$E30="M")),1,0),IF($D31="70+",H30*0,H30*IF(OR(AND(H30&lt;100, $E30="W"), AND(H30&lt;400,$E30="M")),0.07,0.035)))),0)</f>
        <v>0</v>
      </c>
      <c r="I32" s="21">
        <f>IF(OR($E30="M",$E30="W"),IF($D31="u60",I30*IF(OR(AND(I30&lt;100, $E30="W"), AND(I30&lt;400,$E30="M")),0.07,0.035),IF($D31="60-69",I30*0.025*IF(OR(AND(I30&lt;100, $E30="W"), AND(I30&lt;400,$E30="M")),1,0),IF($D31="70+",I30*0,I30*IF(OR(AND(I30&lt;100, $E30="W"), AND(I30&lt;400,$E30="M")),0.07,0.035)))),0)</f>
        <v>0</v>
      </c>
      <c r="J32" s="21">
        <f>IF(OR($E30="M",$E30="W"),IF($D31="u60",J30*IF(OR(AND(J30&lt;100, $E30="W"), AND(J30&lt;400,$E30="M")),0.07,0.035),IF($D31="60-69",J30*0.025*IF(OR(AND(J30&lt;100, $E30="W"), AND(J30&lt;400,$E30="M")),1,0),IF($D31="70+",J30*0,J30*IF(OR(AND(J30&lt;100, $E30="W"), AND(J30&lt;400,$E30="M")),0.07,0.035)))),0)</f>
        <v>0</v>
      </c>
      <c r="K32" s="21">
        <f t="shared" si="0"/>
        <v>0</v>
      </c>
      <c r="L32" s="21">
        <f>SUM(K31:K32)</f>
        <v>0</v>
      </c>
      <c r="M32" s="63"/>
      <c r="N32" s="70"/>
      <c r="O32" s="71"/>
    </row>
    <row r="33" spans="1:15" ht="14.4" thickTop="1" x14ac:dyDescent="0.25">
      <c r="A33" s="22"/>
      <c r="B33" s="22"/>
      <c r="C33" s="22"/>
      <c r="D33" s="22"/>
      <c r="E33" s="22"/>
      <c r="F33" s="22"/>
      <c r="G33" s="77" t="s">
        <v>13</v>
      </c>
      <c r="H33" s="77"/>
      <c r="I33" s="28" t="s">
        <v>18</v>
      </c>
      <c r="J33" s="58">
        <f>Page03!J33 + COUNTA(B10,B13,B16,B19,B22,B26,B25,B26,B28,B31)</f>
        <v>0</v>
      </c>
      <c r="K33" s="27">
        <f>Page03!K33 + K9+K12+K15+K18+K21+K24+K27+K30</f>
        <v>0</v>
      </c>
      <c r="L33" s="24">
        <f>SUM(L9,L12,L15,L18,L21,L24,L27,L30)</f>
        <v>0</v>
      </c>
      <c r="M33" s="22" t="s">
        <v>12</v>
      </c>
      <c r="N33" s="25"/>
    </row>
    <row r="34" spans="1:15" ht="13.8" x14ac:dyDescent="0.25">
      <c r="A34" s="22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3">
        <f>Page03!L34 +L11+L14+L17+L20+L23+L26+L29+L32</f>
        <v>0</v>
      </c>
      <c r="M34" s="22" t="s">
        <v>50</v>
      </c>
      <c r="N34" s="26"/>
    </row>
    <row r="35" spans="1:15" ht="13.8" x14ac:dyDescent="0.25">
      <c r="A35" s="22"/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</row>
    <row r="36" spans="1:15" ht="13.8" x14ac:dyDescent="0.25">
      <c r="A36" s="72" t="s">
        <v>65</v>
      </c>
      <c r="B36" s="72"/>
      <c r="C36" s="73"/>
      <c r="D36" s="73"/>
      <c r="E36" s="73"/>
      <c r="F36" s="73"/>
      <c r="G36" s="73"/>
      <c r="H36" s="54" t="s">
        <v>66</v>
      </c>
      <c r="I36" s="73"/>
      <c r="J36" s="73"/>
      <c r="K36" s="73"/>
      <c r="L36" s="73"/>
      <c r="M36" s="22"/>
      <c r="N36" s="22"/>
      <c r="O36" s="22"/>
    </row>
    <row r="37" spans="1:15" ht="13.8" x14ac:dyDescent="0.25">
      <c r="A37" s="22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</row>
  </sheetData>
  <sheetProtection algorithmName="SHA-512" hashValue="iySmG4G2tV9pRtVRGNA4GLChzBvj1JI+1FkRBPPKFomFtvGwpmq01epztWlzM9kZYP8r1hMaYWcr/V9+ZaGXIA==" saltValue="e++wOHjxanAIBBB3zMygfw==" spinCount="100000" sheet="1" objects="1" scenarios="1" selectLockedCells="1"/>
  <mergeCells count="35">
    <mergeCell ref="N32:O32"/>
    <mergeCell ref="G33:H33"/>
    <mergeCell ref="A36:B36"/>
    <mergeCell ref="C36:G36"/>
    <mergeCell ref="I36:L36"/>
    <mergeCell ref="N31:O31"/>
    <mergeCell ref="N20:O20"/>
    <mergeCell ref="N21:O21"/>
    <mergeCell ref="N22:O22"/>
    <mergeCell ref="N23:O23"/>
    <mergeCell ref="N24:O24"/>
    <mergeCell ref="N25:O25"/>
    <mergeCell ref="N26:O26"/>
    <mergeCell ref="N27:O27"/>
    <mergeCell ref="N28:O28"/>
    <mergeCell ref="N29:O29"/>
    <mergeCell ref="N30:O30"/>
    <mergeCell ref="N19:O19"/>
    <mergeCell ref="A6:O6"/>
    <mergeCell ref="N9:O9"/>
    <mergeCell ref="N10:O10"/>
    <mergeCell ref="N11:O11"/>
    <mergeCell ref="N12:O12"/>
    <mergeCell ref="N13:O13"/>
    <mergeCell ref="N14:O14"/>
    <mergeCell ref="N15:O15"/>
    <mergeCell ref="N16:O16"/>
    <mergeCell ref="N17:O17"/>
    <mergeCell ref="N18:O18"/>
    <mergeCell ref="G1:I1"/>
    <mergeCell ref="AY1:AZ1"/>
    <mergeCell ref="G2:I2"/>
    <mergeCell ref="I4:K4"/>
    <mergeCell ref="C5:F5"/>
    <mergeCell ref="G5:H5"/>
  </mergeCells>
  <dataValidations count="5">
    <dataValidation allowBlank="1" showInputMessage="1" showErrorMessage="1" errorTitle="Age Group" error="Please enter U60 if Employee is less than 60 years old. Or Enter B67 if he/she is between 60 and 70 years old. Or Enter 70+ if he/she is 70 years or over" promptTitle="Age Group" sqref="E10:E11 E13:E14 E16:E17 E19:E20 E22:E23 E25:E26 E28:E29 E31:E32" xr:uid="{00000000-0002-0000-0400-000000000000}"/>
    <dataValidation type="list" allowBlank="1" showInputMessage="1" showErrorMessage="1" errorTitle="Age Group" error="Please enter U60 if Employee is less than 60 years old. Or Enter B67 if he/she is between 60 and 70 years old. Or Enter 70+ if he/she is 70 years or over" promptTitle="Age Group" sqref="D10 D28 D25 D22 D19 D16 D13 D31" xr:uid="{00000000-0002-0000-0400-000001000000}">
      <formula1>$AY$2:$AY$4</formula1>
    </dataValidation>
    <dataValidation type="list" allowBlank="1" showInputMessage="1" showErrorMessage="1" sqref="E9 E12 E15 E18 E21 E24 E27 E30" xr:uid="{00000000-0002-0000-0400-000002000000}">
      <formula1>$P$3:$P$4</formula1>
    </dataValidation>
    <dataValidation type="list" allowBlank="1" showInputMessage="1" showErrorMessage="1" errorTitle="Sex" error="Please enter M for male of F for female" promptTitle="Sex" sqref="C19 C28 C22 C25" xr:uid="{00000000-0002-0000-0400-000003000000}">
      <formula1>$P$1:$P$2</formula1>
    </dataValidation>
    <dataValidation type="list" allowBlank="1" showInputMessage="1" showErrorMessage="1" errorTitle="Sex" error="Please enter M for male or F for female" promptTitle="Sex" sqref="C13 C31 C10 C16" xr:uid="{00000000-0002-0000-0400-000004000000}">
      <formula1>$P$1:$P$2</formula1>
    </dataValidation>
  </dataValidations>
  <pageMargins left="0.5" right="0.5" top="0.25" bottom="0.25" header="0.5" footer="0.5"/>
  <pageSetup paperSize="5" scale="92" orientation="landscape" r:id="rId1"/>
  <headerFooter alignWithMargins="0">
    <oddFooter>&amp;L
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6802" r:id="rId4" name="Drop Down 2">
              <controlPr defaultSize="0" autoLine="0" autoPict="0">
                <anchor moveWithCells="1">
                  <from>
                    <xdr:col>8</xdr:col>
                    <xdr:colOff>937260</xdr:colOff>
                    <xdr:row>4</xdr:row>
                    <xdr:rowOff>7620</xdr:rowOff>
                  </from>
                  <to>
                    <xdr:col>10</xdr:col>
                    <xdr:colOff>220980</xdr:colOff>
                    <xdr:row>5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pageSetUpPr fitToPage="1"/>
  </sheetPr>
  <dimension ref="A1:BA37"/>
  <sheetViews>
    <sheetView zoomScale="86" zoomScaleNormal="86" workbookViewId="0">
      <selection activeCell="G4" sqref="G4"/>
    </sheetView>
  </sheetViews>
  <sheetFormatPr defaultRowHeight="13.2" x14ac:dyDescent="0.25"/>
  <cols>
    <col min="1" max="1" width="14.5546875" customWidth="1"/>
    <col min="2" max="2" width="25.6640625" customWidth="1"/>
    <col min="3" max="3" width="4.33203125" customWidth="1"/>
    <col min="4" max="4" width="8.6640625" customWidth="1"/>
    <col min="5" max="5" width="3.6640625" customWidth="1"/>
    <col min="6" max="10" width="14.109375" customWidth="1"/>
    <col min="11" max="11" width="16.109375" bestFit="1" customWidth="1"/>
    <col min="12" max="12" width="19.5546875" customWidth="1"/>
    <col min="13" max="14" width="3.6640625" customWidth="1"/>
    <col min="15" max="15" width="16.88671875" customWidth="1"/>
    <col min="16" max="16" width="6.6640625" hidden="1" customWidth="1"/>
    <col min="49" max="49" width="15.6640625" bestFit="1" customWidth="1"/>
    <col min="50" max="50" width="14.88671875" bestFit="1" customWidth="1"/>
    <col min="51" max="51" width="8.88671875" customWidth="1"/>
    <col min="52" max="52" width="17.109375" bestFit="1" customWidth="1"/>
  </cols>
  <sheetData>
    <row r="1" spans="1:53" ht="15.6" x14ac:dyDescent="0.3">
      <c r="A1" s="1"/>
      <c r="B1" s="2"/>
      <c r="F1" s="2"/>
      <c r="G1" s="75" t="s">
        <v>0</v>
      </c>
      <c r="H1" s="75"/>
      <c r="I1" s="75"/>
      <c r="L1" s="4" t="s">
        <v>15</v>
      </c>
      <c r="M1" s="4"/>
      <c r="N1" s="4"/>
      <c r="O1" s="2"/>
      <c r="P1" s="40" t="s">
        <v>21</v>
      </c>
      <c r="AW1" s="45" t="s">
        <v>40</v>
      </c>
      <c r="AX1" s="45" t="s">
        <v>41</v>
      </c>
      <c r="AY1" s="74" t="s">
        <v>43</v>
      </c>
      <c r="AZ1" s="74"/>
      <c r="BA1" s="45" t="s">
        <v>59</v>
      </c>
    </row>
    <row r="2" spans="1:53" ht="15.6" x14ac:dyDescent="0.3">
      <c r="A2" s="2"/>
      <c r="B2" s="2"/>
      <c r="F2" s="2"/>
      <c r="G2" s="74" t="s">
        <v>1</v>
      </c>
      <c r="H2" s="74"/>
      <c r="I2" s="74"/>
      <c r="L2" s="32"/>
      <c r="M2" s="5"/>
      <c r="O2" s="3" t="s">
        <v>98</v>
      </c>
      <c r="P2" s="38" t="s">
        <v>20</v>
      </c>
      <c r="AW2" s="45" t="s">
        <v>14</v>
      </c>
      <c r="AX2" s="49">
        <f>EOMONTH(G5,-1)+1</f>
        <v>45839</v>
      </c>
      <c r="AY2" s="53" t="s">
        <v>47</v>
      </c>
      <c r="AZ2" s="45" t="s">
        <v>44</v>
      </c>
      <c r="BA2">
        <f>WEEKNUM(G5,12)-WEEKNUM(DATE(YEAR(G5),MONTH(G5),1),12)+1</f>
        <v>5</v>
      </c>
    </row>
    <row r="3" spans="1:53" ht="15.6" x14ac:dyDescent="0.3">
      <c r="A3" s="2"/>
      <c r="B3" s="2"/>
      <c r="F3" s="3" t="s">
        <v>6</v>
      </c>
      <c r="G3" s="33"/>
      <c r="H3" s="33"/>
      <c r="I3" s="34"/>
      <c r="J3" s="2"/>
      <c r="L3" s="2"/>
      <c r="M3" s="2"/>
      <c r="O3" s="2"/>
      <c r="P3" s="39" t="s">
        <v>22</v>
      </c>
      <c r="AW3" s="45" t="s">
        <v>35</v>
      </c>
      <c r="AY3" s="45" t="s">
        <v>62</v>
      </c>
      <c r="AZ3" s="45" t="s">
        <v>45</v>
      </c>
    </row>
    <row r="4" spans="1:53" ht="15" x14ac:dyDescent="0.25">
      <c r="A4" s="2"/>
      <c r="B4" s="2"/>
      <c r="F4" s="3" t="s">
        <v>2</v>
      </c>
      <c r="G4" s="35"/>
      <c r="H4" s="3" t="s">
        <v>3</v>
      </c>
      <c r="I4" s="80"/>
      <c r="J4" s="80"/>
      <c r="K4" s="80"/>
      <c r="L4" s="2"/>
      <c r="M4" s="2"/>
      <c r="N4" s="2"/>
      <c r="O4" s="2"/>
      <c r="P4" s="39" t="s">
        <v>21</v>
      </c>
      <c r="AW4" s="45" t="s">
        <v>36</v>
      </c>
      <c r="AY4" s="45" t="s">
        <v>48</v>
      </c>
      <c r="AZ4" s="45" t="s">
        <v>46</v>
      </c>
    </row>
    <row r="5" spans="1:53" ht="15.6" x14ac:dyDescent="0.3">
      <c r="A5" s="2"/>
      <c r="B5" s="2"/>
      <c r="C5" s="76" t="s">
        <v>4</v>
      </c>
      <c r="D5" s="76"/>
      <c r="E5" s="76"/>
      <c r="F5" s="76"/>
      <c r="G5" s="78">
        <v>45869</v>
      </c>
      <c r="H5" s="79"/>
      <c r="I5" s="55" t="s">
        <v>14</v>
      </c>
      <c r="J5" s="51">
        <v>7</v>
      </c>
      <c r="K5" s="50"/>
      <c r="L5" s="2"/>
      <c r="M5" s="2"/>
      <c r="N5" s="2"/>
      <c r="O5" s="2"/>
      <c r="R5" s="45"/>
      <c r="AW5" s="45" t="s">
        <v>37</v>
      </c>
    </row>
    <row r="6" spans="1:53" ht="18" customHeight="1" x14ac:dyDescent="0.25">
      <c r="A6" s="74" t="s">
        <v>5</v>
      </c>
      <c r="B6" s="74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AW6" s="45" t="s">
        <v>38</v>
      </c>
    </row>
    <row r="7" spans="1:53" ht="13.8" x14ac:dyDescent="0.25">
      <c r="A7" s="6"/>
      <c r="B7" s="6"/>
      <c r="C7" s="6"/>
      <c r="D7" s="52"/>
      <c r="E7" s="41" t="s">
        <v>22</v>
      </c>
      <c r="F7" s="7" t="s">
        <v>14</v>
      </c>
      <c r="G7" s="8" t="s">
        <v>14</v>
      </c>
      <c r="H7" s="8" t="s">
        <v>14</v>
      </c>
      <c r="I7" s="8" t="s">
        <v>14</v>
      </c>
      <c r="J7" s="9" t="s">
        <v>14</v>
      </c>
      <c r="K7" s="6" t="s">
        <v>16</v>
      </c>
      <c r="L7" s="10" t="s">
        <v>49</v>
      </c>
      <c r="M7" s="43" t="s">
        <v>19</v>
      </c>
      <c r="N7" s="60"/>
      <c r="O7" s="52"/>
      <c r="AW7" s="45" t="s">
        <v>39</v>
      </c>
    </row>
    <row r="8" spans="1:53" ht="14.4" thickBot="1" x14ac:dyDescent="0.3">
      <c r="A8" s="11" t="s">
        <v>7</v>
      </c>
      <c r="B8" s="12" t="s">
        <v>10</v>
      </c>
      <c r="C8" s="12" t="s">
        <v>8</v>
      </c>
      <c r="D8" s="12" t="s">
        <v>42</v>
      </c>
      <c r="E8" s="42" t="s">
        <v>21</v>
      </c>
      <c r="F8" s="46">
        <f>IF(WEEKDAY(AX2)&gt;J5-1,AX2+7-(WEEKDAY(AX2)-(J5-1)),IF(WEEKDAY(AX2)&lt;J5-1,AX2 + (J5-1) - WEEKDAY(AX2),AX2))</f>
        <v>45842</v>
      </c>
      <c r="G8" s="47">
        <f>F8+7</f>
        <v>45849</v>
      </c>
      <c r="H8" s="47">
        <f>G8+7</f>
        <v>45856</v>
      </c>
      <c r="I8" s="47">
        <f>H8+7</f>
        <v>45863</v>
      </c>
      <c r="J8" s="48" t="str">
        <f>IF(MONTH(I8+7)=MONTH(G5),I8+7,"")</f>
        <v/>
      </c>
      <c r="K8" s="12" t="s">
        <v>11</v>
      </c>
      <c r="L8" s="13" t="s">
        <v>17</v>
      </c>
      <c r="M8" s="44" t="s">
        <v>79</v>
      </c>
      <c r="N8" s="64" t="s">
        <v>9</v>
      </c>
      <c r="O8" s="59"/>
      <c r="AW8" s="45" t="s">
        <v>33</v>
      </c>
    </row>
    <row r="9" spans="1:53" ht="14.4" thickTop="1" x14ac:dyDescent="0.25">
      <c r="A9" s="14"/>
      <c r="B9" s="15"/>
      <c r="C9" s="16"/>
      <c r="D9" s="16"/>
      <c r="E9" s="36" t="s">
        <v>21</v>
      </c>
      <c r="F9" s="37"/>
      <c r="G9" s="37"/>
      <c r="H9" s="37"/>
      <c r="I9" s="37"/>
      <c r="J9" s="37"/>
      <c r="K9" s="17">
        <f t="shared" ref="K9:K32" si="0">SUM(F9:J9)</f>
        <v>0</v>
      </c>
      <c r="L9" s="17">
        <f>IF(D10="70+",0,K9)</f>
        <v>0</v>
      </c>
      <c r="M9" s="61">
        <f>COUNTIF(F9:J9,"&gt;0")</f>
        <v>0</v>
      </c>
      <c r="N9" s="66"/>
      <c r="O9" s="67"/>
      <c r="AW9" s="45" t="s">
        <v>34</v>
      </c>
    </row>
    <row r="10" spans="1:53" ht="13.8" x14ac:dyDescent="0.25">
      <c r="A10" s="29"/>
      <c r="B10" s="30"/>
      <c r="C10" s="31"/>
      <c r="D10" s="31"/>
      <c r="E10" s="36"/>
      <c r="F10" s="17">
        <f>IF(OR($E9="M",$E9="W"),IF($D10="u60",F9*0.035*IF(OR(AND(F9&lt;100, $E9="W"), AND(F9&lt;400,$E9="M")),0,1),IF($D10="60-69",F9*0.025*IF(OR(AND(F9&lt;100, $E9="W"), AND(F9&lt;400,$E9="M")),0,1),IF($D10="70+",F9*0*IF(OR(AND(F9&lt;100, $E9="W"), AND(F9&lt;400,$E9="M")),0,1),F9*0.035*IF(OR(AND(F9&lt;100, $E9="W"), AND(F9&lt;400,$E9="M")),0,1)))),0)</f>
        <v>0</v>
      </c>
      <c r="G10" s="17">
        <f>IF(OR($E9="M",$E9="W"),IF($D10="u60",G9*0.035*IF(OR(AND(G9&lt;100, $E9="W"), AND(G9&lt;400,$E9="M")),0,1),IF($D10="60-69",G9*0.025*IF(OR(AND(G9&lt;100, $E9="W"), AND(G9&lt;400,$E9="M")),0,1),IF($D10="70+",G9*0*IF(OR(AND(G9&lt;100, $E9="W"), AND(G9&lt;400,$E9="M")),0,1),G9*0.035*IF(OR(AND(G9&lt;100, $E9="W"), AND(G9&lt;400,$E9="M")),0,1)))),0)</f>
        <v>0</v>
      </c>
      <c r="H10" s="17">
        <f>IF(OR($E9="M",$E9="W"),IF($D10="u60",H9*0.035*IF(OR(AND(H9&lt;100, $E9="W"), AND(H9&lt;400,$E9="M")),0,1),IF($D10="60-69",H9*0.025*IF(OR(AND(H9&lt;100, $E9="W"), AND(H9&lt;400,$E9="M")),0,1),IF($D10="70+",H9*0*IF(OR(AND(H9&lt;100, $E9="W"), AND(H9&lt;400,$E9="M")),0,1),H9*0.035*IF(OR(AND(H9&lt;100, $E9="W"), AND(H9&lt;400,$E9="M")),0,1)))),0)</f>
        <v>0</v>
      </c>
      <c r="I10" s="17">
        <f>IF(OR($E9="M",$E9="W"),IF($D10="u60",I9*0.035*IF(OR(AND(I9&lt;100, $E9="W"), AND(I9&lt;400,$E9="M")),0,1),IF($D10="60-69",I9*0.025*IF(OR(AND(I9&lt;100, $E9="W"), AND(I9&lt;400,$E9="M")),0,1),IF($D10="70+",I9*0*IF(OR(AND(I9&lt;100, $E9="W"), AND(I9&lt;400,$E9="M")),0,1),I9*0.035*IF(OR(AND(I9&lt;100, $E9="W"), AND(I9&lt;400,$E9="M")),0,1)))),0)</f>
        <v>0</v>
      </c>
      <c r="J10" s="17">
        <f>IF(OR($E9="M",$E9="W"),IF($D10="u60",J9*0.035*IF(OR(AND(J9&lt;100, $E9="W"), AND(J9&lt;400,$E9="M")),0,1),IF($D10="60-69",J9*0.025*IF(OR(AND(J9&lt;100, $E9="W"), AND(J9&lt;400,$E9="M")),0,1),IF($D10="70+",J9*0*IF(OR(AND(J9&lt;100, $E9="W"), AND(J9&lt;400,$E9="M")),0,1),J9*0.035*IF(OR(AND(J9&lt;100, $E9="W"), AND(J9&lt;400,$E9="M")),0,1)))),0)</f>
        <v>0</v>
      </c>
      <c r="K10" s="17">
        <f t="shared" si="0"/>
        <v>0</v>
      </c>
      <c r="L10" s="17"/>
      <c r="M10" s="62"/>
      <c r="N10" s="68"/>
      <c r="O10" s="69"/>
      <c r="T10" s="45"/>
    </row>
    <row r="11" spans="1:53" ht="14.4" thickBot="1" x14ac:dyDescent="0.3">
      <c r="A11" s="18"/>
      <c r="B11" s="19"/>
      <c r="C11" s="20"/>
      <c r="D11" s="20"/>
      <c r="E11" s="36"/>
      <c r="F11" s="21">
        <f>IF(OR($E9="M",$E9="W"),IF($D10="u60",F9*IF(OR(AND(F9&lt;100, $E9="W"), AND(F9&lt;400,$E9="M")),0.07,0.035),IF($D10="60-69",F9*0.025*IF(OR(AND(F9&lt;100, $E9="W"), AND(F9&lt;400,$E9="M")),1,0),IF($D10="70+",F9*0,F9*IF(OR(AND(F9&lt;100, $E9="W"), AND(F9&lt;400,$E9="M")),0.07,0.035)))),0)</f>
        <v>0</v>
      </c>
      <c r="G11" s="21">
        <f>IF(OR($E9="M",$E9="W"),IF($D10="u60",G9*IF(OR(AND(G9&lt;100, $E9="W"), AND(G9&lt;400,$E9="M")),0.07,0.035),IF($D10="60-69",G9*0.025*IF(OR(AND(G9&lt;100, $E9="W"), AND(G9&lt;400,$E9="M")),1,0),IF($D10="70+",G9*0,G9*IF(OR(AND(G9&lt;100, $E9="W"), AND(G9&lt;400,$E9="M")),0.07,0.035)))),0)</f>
        <v>0</v>
      </c>
      <c r="H11" s="21">
        <f>IF(OR($E9="M",$E9="W"),IF($D10="u60",H9*IF(OR(AND(H9&lt;100, $E9="W"), AND(H9&lt;400,$E9="M")),0.07,0.035),IF($D10="60-69",H9*0.025*IF(OR(AND(H9&lt;100, $E9="W"), AND(H9&lt;400,$E9="M")),1,0),IF($D10="70+",H9*0,H9*IF(OR(AND(H9&lt;100, $E9="W"), AND(H9&lt;400,$E9="M")),0.07,0.035)))),0)</f>
        <v>0</v>
      </c>
      <c r="I11" s="21">
        <f>IF(OR($E9="M",$E9="W"),IF($D10="u60",I9*IF(OR(AND(I9&lt;100, $E9="W"), AND(I9&lt;400,$E9="M")),0.07,0.035),IF($D10="60-69",I9*0.025*IF(OR(AND(I9&lt;100, $E9="W"), AND(I9&lt;400,$E9="M")),1,0),IF($D10="70+",I9*0,I9*IF(OR(AND(I9&lt;100, $E9="W"), AND(I9&lt;400,$E9="M")),0.07,0.035)))),0)</f>
        <v>0</v>
      </c>
      <c r="J11" s="21">
        <f>IF(OR($E9="M",$E9="W"),IF($D10="u60",J9*IF(OR(AND(J9&lt;100, $E9="W"), AND(J9&lt;400,$E9="M")),0.07,0.035),IF($D10="60-69",J9*0.025*IF(OR(AND(J9&lt;100, $E9="W"), AND(J9&lt;400,$E9="M")),1,0),IF($D10="70+",J9*0,J9*IF(OR(AND(J9&lt;100, $E9="W"), AND(J9&lt;400,$E9="M")),0.07,0.035)))),0)</f>
        <v>0</v>
      </c>
      <c r="K11" s="21">
        <f t="shared" si="0"/>
        <v>0</v>
      </c>
      <c r="L11" s="21">
        <f>SUM(K10:K11)</f>
        <v>0</v>
      </c>
      <c r="M11" s="63"/>
      <c r="N11" s="70"/>
      <c r="O11" s="71"/>
    </row>
    <row r="12" spans="1:53" ht="14.4" thickTop="1" x14ac:dyDescent="0.25">
      <c r="A12" s="14"/>
      <c r="B12" s="15"/>
      <c r="C12" s="16"/>
      <c r="D12" s="16"/>
      <c r="E12" s="36" t="s">
        <v>21</v>
      </c>
      <c r="F12" s="37"/>
      <c r="G12" s="37"/>
      <c r="H12" s="37"/>
      <c r="I12" s="37"/>
      <c r="J12" s="37"/>
      <c r="K12" s="17">
        <f t="shared" si="0"/>
        <v>0</v>
      </c>
      <c r="L12" s="17">
        <f>IF(D13="70+",0,K12)</f>
        <v>0</v>
      </c>
      <c r="M12" s="61">
        <f>COUNTIF(F12:J12,"&gt;0")</f>
        <v>0</v>
      </c>
      <c r="N12" s="66"/>
      <c r="O12" s="67"/>
    </row>
    <row r="13" spans="1:53" ht="13.8" x14ac:dyDescent="0.25">
      <c r="A13" s="29"/>
      <c r="B13" s="30"/>
      <c r="C13" s="31"/>
      <c r="D13" s="31"/>
      <c r="E13" s="36"/>
      <c r="F13" s="17">
        <f>IF(OR($E12="M",$E12="W"),IF($D13="u60",F12*0.035*IF(OR(AND(F12&lt;100, $E12="W"), AND(F12&lt;400,$E12="M")),0,1),IF($D13="60-69",F12*0.025*IF(OR(AND(F12&lt;100, $E12="W"), AND(F12&lt;400,$E12="M")),0,1),IF($D13="70+",F12*0*IF(OR(AND(F12&lt;100, $E12="W"), AND(F12&lt;400,$E12="M")),0,1),F12*0.035*IF(OR(AND(F12&lt;100, $E12="W"), AND(F12&lt;400,$E12="M")),0,1)))),0)</f>
        <v>0</v>
      </c>
      <c r="G13" s="17">
        <f>IF(OR($E12="M",$E12="W"),IF($D13="u60",G12*0.035*IF(OR(AND(G12&lt;100, $E12="W"), AND(G12&lt;400,$E12="M")),0,1),IF($D13="60-69",G12*0.025*IF(OR(AND(G12&lt;100, $E12="W"), AND(G12&lt;400,$E12="M")),0,1),IF($D13="70+",G12*0*IF(OR(AND(G12&lt;100, $E12="W"), AND(G12&lt;400,$E12="M")),0,1),G12*0.035*IF(OR(AND(G12&lt;100, $E12="W"), AND(G12&lt;400,$E12="M")),0,1)))),0)</f>
        <v>0</v>
      </c>
      <c r="H13" s="17">
        <f>IF(OR($E12="M",$E12="W"),IF($D13="u60",H12*0.035*IF(OR(AND(H12&lt;100, $E12="W"), AND(H12&lt;400,$E12="M")),0,1),IF($D13="60-69",H12*0.025*IF(OR(AND(H12&lt;100, $E12="W"), AND(H12&lt;400,$E12="M")),0,1),IF($D13="70+",H12*0*IF(OR(AND(H12&lt;100, $E12="W"), AND(H12&lt;400,$E12="M")),0,1),H12*0.035*IF(OR(AND(H12&lt;100, $E12="W"), AND(H12&lt;400,$E12="M")),0,1)))),0)</f>
        <v>0</v>
      </c>
      <c r="I13" s="17">
        <f>IF(OR($E12="M",$E12="W"),IF($D13="u60",I12*0.035*IF(OR(AND(I12&lt;100, $E12="W"), AND(I12&lt;400,$E12="M")),0,1),IF($D13="60-69",I12*0.025*IF(OR(AND(I12&lt;100, $E12="W"), AND(I12&lt;400,$E12="M")),0,1),IF($D13="70+",I12*0*IF(OR(AND(I12&lt;100, $E12="W"), AND(I12&lt;400,$E12="M")),0,1),I12*0.035*IF(OR(AND(I12&lt;100, $E12="W"), AND(I12&lt;400,$E12="M")),0,1)))),0)</f>
        <v>0</v>
      </c>
      <c r="J13" s="17">
        <f>IF(OR($E12="M",$E12="W"),IF($D13="u60",J12*0.035*IF(OR(AND(J12&lt;100, $E12="W"), AND(J12&lt;400,$E12="M")),0,1),IF($D13="60-69",J12*0.025*IF(OR(AND(J12&lt;100, $E12="W"), AND(J12&lt;400,$E12="M")),0,1),IF($D13="70+",J12*0*IF(OR(AND(J12&lt;100, $E12="W"), AND(J12&lt;400,$E12="M")),0,1),J12*0.035*IF(OR(AND(J12&lt;100, $E12="W"), AND(J12&lt;400,$E12="M")),0,1)))),0)</f>
        <v>0</v>
      </c>
      <c r="K13" s="17">
        <f t="shared" si="0"/>
        <v>0</v>
      </c>
      <c r="L13" s="17"/>
      <c r="M13" s="62"/>
      <c r="N13" s="68"/>
      <c r="O13" s="69"/>
    </row>
    <row r="14" spans="1:53" ht="14.4" thickBot="1" x14ac:dyDescent="0.3">
      <c r="A14" s="18"/>
      <c r="B14" s="19"/>
      <c r="C14" s="20"/>
      <c r="D14" s="20"/>
      <c r="E14" s="36"/>
      <c r="F14" s="21">
        <f>IF(OR($E12="M",$E12="W"),IF($D13="u60",F12*IF(OR(AND(F12&lt;100, $E12="W"), AND(F12&lt;400,$E12="M")),0.07,0.035),IF($D13="60-69",F12*0.025*IF(OR(AND(F12&lt;100, $E12="W"), AND(F12&lt;400,$E12="M")),1,0),IF($D13="70+",F12*0,F12*IF(OR(AND(F12&lt;100, $E12="W"), AND(F12&lt;400,$E12="M")),0.07,0.035)))),0)</f>
        <v>0</v>
      </c>
      <c r="G14" s="21">
        <f>IF(OR($E12="M",$E12="W"),IF($D13="u60",G12*IF(OR(AND(G12&lt;100, $E12="W"), AND(G12&lt;400,$E12="M")),0.07,0.035),IF($D13="60-69",G12*0.025*IF(OR(AND(G12&lt;100, $E12="W"), AND(G12&lt;400,$E12="M")),1,0),IF($D13="70+",G12*0,G12*IF(OR(AND(G12&lt;100, $E12="W"), AND(G12&lt;400,$E12="M")),0.07,0.035)))),0)</f>
        <v>0</v>
      </c>
      <c r="H14" s="21">
        <f>IF(OR($E12="M",$E12="W"),IF($D13="u60",H12*IF(OR(AND(H12&lt;100, $E12="W"), AND(H12&lt;400,$E12="M")),0.07,0.035),IF($D13="60-69",H12*0.025*IF(OR(AND(H12&lt;100, $E12="W"), AND(H12&lt;400,$E12="M")),1,0),IF($D13="70+",H12*0,H12*IF(OR(AND(H12&lt;100, $E12="W"), AND(H12&lt;400,$E12="M")),0.07,0.035)))),0)</f>
        <v>0</v>
      </c>
      <c r="I14" s="21">
        <f>IF(OR($E12="M",$E12="W"),IF($D13="u60",I12*IF(OR(AND(I12&lt;100, $E12="W"), AND(I12&lt;400,$E12="M")),0.07,0.035),IF($D13="60-69",I12*0.025*IF(OR(AND(I12&lt;100, $E12="W"), AND(I12&lt;400,$E12="M")),1,0),IF($D13="70+",I12*0,I12*IF(OR(AND(I12&lt;100, $E12="W"), AND(I12&lt;400,$E12="M")),0.07,0.035)))),0)</f>
        <v>0</v>
      </c>
      <c r="J14" s="21">
        <f>IF(OR($E12="M",$E12="W"),IF($D13="u60",J12*IF(OR(AND(J12&lt;100, $E12="W"), AND(J12&lt;400,$E12="M")),0.07,0.035),IF($D13="60-69",J12*0.025*IF(OR(AND(J12&lt;100, $E12="W"), AND(J12&lt;400,$E12="M")),1,0),IF($D13="70+",J12*0,J12*IF(OR(AND(J12&lt;100, $E12="W"), AND(J12&lt;400,$E12="M")),0.07,0.035)))),0)</f>
        <v>0</v>
      </c>
      <c r="K14" s="21">
        <f t="shared" si="0"/>
        <v>0</v>
      </c>
      <c r="L14" s="21">
        <f>SUM(K13:K14)</f>
        <v>0</v>
      </c>
      <c r="M14" s="63"/>
      <c r="N14" s="70"/>
      <c r="O14" s="71"/>
    </row>
    <row r="15" spans="1:53" ht="14.4" thickTop="1" x14ac:dyDescent="0.25">
      <c r="A15" s="14"/>
      <c r="B15" s="15"/>
      <c r="C15" s="16"/>
      <c r="D15" s="16"/>
      <c r="E15" s="36" t="s">
        <v>21</v>
      </c>
      <c r="F15" s="37"/>
      <c r="G15" s="37"/>
      <c r="H15" s="37"/>
      <c r="I15" s="37"/>
      <c r="J15" s="37"/>
      <c r="K15" s="17">
        <f t="shared" si="0"/>
        <v>0</v>
      </c>
      <c r="L15" s="17">
        <f>IF(D16="70+",0,K15)</f>
        <v>0</v>
      </c>
      <c r="M15" s="61">
        <f>COUNTIF(F15:J15,"&gt;0")</f>
        <v>0</v>
      </c>
      <c r="N15" s="66"/>
      <c r="O15" s="67"/>
    </row>
    <row r="16" spans="1:53" ht="13.8" x14ac:dyDescent="0.25">
      <c r="A16" s="29"/>
      <c r="B16" s="30"/>
      <c r="C16" s="31"/>
      <c r="D16" s="31"/>
      <c r="E16" s="36"/>
      <c r="F16" s="17">
        <f>IF(OR($E15="M",$E15="W"),IF($D16="u60",F15*0.035*IF(OR(AND(F15&lt;100, $E15="W"), AND(F15&lt;400,$E15="M")),0,1),IF($D16="60-69",F15*0.025*IF(OR(AND(F15&lt;100, $E15="W"), AND(F15&lt;400,$E15="M")),0,1),IF($D16="70+",F15*0*IF(OR(AND(F15&lt;100, $E15="W"), AND(F15&lt;400,$E15="M")),0,1),F15*0.035*IF(OR(AND(F15&lt;100, $E15="W"), AND(F15&lt;400,$E15="M")),0,1)))),0)</f>
        <v>0</v>
      </c>
      <c r="G16" s="17">
        <f>IF(OR($E15="M",$E15="W"),IF($D16="u60",G15*0.035*IF(OR(AND(G15&lt;100, $E15="W"), AND(G15&lt;400,$E15="M")),0,1),IF($D16="60-69",G15*0.025*IF(OR(AND(G15&lt;100, $E15="W"), AND(G15&lt;400,$E15="M")),0,1),IF($D16="70+",G15*0*IF(OR(AND(G15&lt;100, $E15="W"), AND(G15&lt;400,$E15="M")),0,1),G15*0.035*IF(OR(AND(G15&lt;100, $E15="W"), AND(G15&lt;400,$E15="M")),0,1)))),0)</f>
        <v>0</v>
      </c>
      <c r="H16" s="17">
        <f>IF(OR($E15="M",$E15="W"),IF($D16="u60",H15*0.035*IF(OR(AND(H15&lt;100, $E15="W"), AND(H15&lt;400,$E15="M")),0,1),IF($D16="60-69",H15*0.025*IF(OR(AND(H15&lt;100, $E15="W"), AND(H15&lt;400,$E15="M")),0,1),IF($D16="70+",H15*0*IF(OR(AND(H15&lt;100, $E15="W"), AND(H15&lt;400,$E15="M")),0,1),H15*0.035*IF(OR(AND(H15&lt;100, $E15="W"), AND(H15&lt;400,$E15="M")),0,1)))),0)</f>
        <v>0</v>
      </c>
      <c r="I16" s="17">
        <f>IF(OR($E15="M",$E15="W"),IF($D16="u60",I15*0.035*IF(OR(AND(I15&lt;100, $E15="W"), AND(I15&lt;400,$E15="M")),0,1),IF($D16="60-69",I15*0.025*IF(OR(AND(I15&lt;100, $E15="W"), AND(I15&lt;400,$E15="M")),0,1),IF($D16="70+",I15*0*IF(OR(AND(I15&lt;100, $E15="W"), AND(I15&lt;400,$E15="M")),0,1),I15*0.035*IF(OR(AND(I15&lt;100, $E15="W"), AND(I15&lt;400,$E15="M")),0,1)))),0)</f>
        <v>0</v>
      </c>
      <c r="J16" s="17">
        <f>IF(OR($E15="M",$E15="W"),IF($D16="u60",J15*0.035*IF(OR(AND(J15&lt;100, $E15="W"), AND(J15&lt;400,$E15="M")),0,1),IF($D16="60-69",J15*0.025*IF(OR(AND(J15&lt;100, $E15="W"), AND(J15&lt;400,$E15="M")),0,1),IF($D16="70+",J15*0*IF(OR(AND(J15&lt;100, $E15="W"), AND(J15&lt;400,$E15="M")),0,1),J15*0.035*IF(OR(AND(J15&lt;100, $E15="W"), AND(J15&lt;400,$E15="M")),0,1)))),0)</f>
        <v>0</v>
      </c>
      <c r="K16" s="17">
        <f t="shared" si="0"/>
        <v>0</v>
      </c>
      <c r="L16" s="17"/>
      <c r="M16" s="62"/>
      <c r="N16" s="68"/>
      <c r="O16" s="69"/>
    </row>
    <row r="17" spans="1:15" ht="14.4" thickBot="1" x14ac:dyDescent="0.3">
      <c r="A17" s="18"/>
      <c r="B17" s="19"/>
      <c r="C17" s="20"/>
      <c r="D17" s="20"/>
      <c r="E17" s="36"/>
      <c r="F17" s="21">
        <f>IF(OR($E15="M",$E15="W"),IF($D16="u60",F15*IF(OR(AND(F15&lt;100, $E15="W"), AND(F15&lt;400,$E15="M")),0.07,0.035),IF($D16="60-69",F15*0.025*IF(OR(AND(F15&lt;100, $E15="W"), AND(F15&lt;400,$E15="M")),1,0),IF($D16="70+",F15*0,F15*IF(OR(AND(F15&lt;100, $E15="W"), AND(F15&lt;400,$E15="M")),0.07,0.035)))),0)</f>
        <v>0</v>
      </c>
      <c r="G17" s="21">
        <f>IF(OR($E15="M",$E15="W"),IF($D16="u60",G15*IF(OR(AND(G15&lt;100, $E15="W"), AND(G15&lt;400,$E15="M")),0.07,0.035),IF($D16="60-69",G15*0.025*IF(OR(AND(G15&lt;100, $E15="W"), AND(G15&lt;400,$E15="M")),1,0),IF($D16="70+",G15*0,G15*IF(OR(AND(G15&lt;100, $E15="W"), AND(G15&lt;400,$E15="M")),0.07,0.035)))),0)</f>
        <v>0</v>
      </c>
      <c r="H17" s="21">
        <f>IF(OR($E15="M",$E15="W"),IF($D16="u60",H15*IF(OR(AND(H15&lt;100, $E15="W"), AND(H15&lt;400,$E15="M")),0.07,0.035),IF($D16="60-69",H15*0.025*IF(OR(AND(H15&lt;100, $E15="W"), AND(H15&lt;400,$E15="M")),1,0),IF($D16="70+",H15*0,H15*IF(OR(AND(H15&lt;100, $E15="W"), AND(H15&lt;400,$E15="M")),0.07,0.035)))),0)</f>
        <v>0</v>
      </c>
      <c r="I17" s="21">
        <f>IF(OR($E15="M",$E15="W"),IF($D16="u60",I15*IF(OR(AND(I15&lt;100, $E15="W"), AND(I15&lt;400,$E15="M")),0.07,0.035),IF($D16="60-69",I15*0.025*IF(OR(AND(I15&lt;100, $E15="W"), AND(I15&lt;400,$E15="M")),1,0),IF($D16="70+",I15*0,I15*IF(OR(AND(I15&lt;100, $E15="W"), AND(I15&lt;400,$E15="M")),0.07,0.035)))),0)</f>
        <v>0</v>
      </c>
      <c r="J17" s="21">
        <f>IF(OR($E15="M",$E15="W"),IF($D16="u60",J15*IF(OR(AND(J15&lt;100, $E15="W"), AND(J15&lt;400,$E15="M")),0.07,0.035),IF($D16="60-69",J15*0.025*IF(OR(AND(J15&lt;100, $E15="W"), AND(J15&lt;400,$E15="M")),1,0),IF($D16="70+",J15*0,J15*IF(OR(AND(J15&lt;100, $E15="W"), AND(J15&lt;400,$E15="M")),0.07,0.035)))),0)</f>
        <v>0</v>
      </c>
      <c r="K17" s="21">
        <f t="shared" si="0"/>
        <v>0</v>
      </c>
      <c r="L17" s="21">
        <f>SUM(K16:K17)</f>
        <v>0</v>
      </c>
      <c r="M17" s="63"/>
      <c r="N17" s="70"/>
      <c r="O17" s="71"/>
    </row>
    <row r="18" spans="1:15" ht="14.4" thickTop="1" x14ac:dyDescent="0.25">
      <c r="A18" s="14"/>
      <c r="B18" s="15"/>
      <c r="C18" s="16"/>
      <c r="D18" s="16"/>
      <c r="E18" s="36" t="s">
        <v>21</v>
      </c>
      <c r="F18" s="37"/>
      <c r="G18" s="37"/>
      <c r="H18" s="37"/>
      <c r="I18" s="37"/>
      <c r="J18" s="37"/>
      <c r="K18" s="17">
        <f t="shared" si="0"/>
        <v>0</v>
      </c>
      <c r="L18" s="17">
        <f>IF(D19="70+",0,K18)</f>
        <v>0</v>
      </c>
      <c r="M18" s="61">
        <f>COUNTIF(F18:J18,"&gt;0")</f>
        <v>0</v>
      </c>
      <c r="N18" s="66"/>
      <c r="O18" s="67"/>
    </row>
    <row r="19" spans="1:15" ht="13.8" x14ac:dyDescent="0.25">
      <c r="A19" s="29"/>
      <c r="B19" s="30"/>
      <c r="C19" s="31"/>
      <c r="D19" s="31"/>
      <c r="E19" s="36"/>
      <c r="F19" s="17">
        <f>IF(OR($E18="M",$E18="W"),IF($D19="u60",F18*0.035*IF(OR(AND(F18&lt;100, $E18="W"), AND(F18&lt;400,$E18="M")),0,1),IF($D19="60-69",F18*0.025*IF(OR(AND(F18&lt;100, $E18="W"), AND(F18&lt;400,$E18="M")),0,1),IF($D19="70+",F18*0*IF(OR(AND(F18&lt;100, $E18="W"), AND(F18&lt;400,$E18="M")),0,1),F18*0.035*IF(OR(AND(F18&lt;100, $E18="W"), AND(F18&lt;400,$E18="M")),0,1)))),0)</f>
        <v>0</v>
      </c>
      <c r="G19" s="17">
        <f>IF(OR($E18="M",$E18="W"),IF($D19="u60",G18*0.035*IF(OR(AND(G18&lt;100, $E18="W"), AND(G18&lt;400,$E18="M")),0,1),IF($D19="60-69",G18*0.025*IF(OR(AND(G18&lt;100, $E18="W"), AND(G18&lt;400,$E18="M")),0,1),IF($D19="70+",G18*0*IF(OR(AND(G18&lt;100, $E18="W"), AND(G18&lt;400,$E18="M")),0,1),G18*0.035*IF(OR(AND(G18&lt;100, $E18="W"), AND(G18&lt;400,$E18="M")),0,1)))),0)</f>
        <v>0</v>
      </c>
      <c r="H19" s="17">
        <f>IF(OR($E18="M",$E18="W"),IF($D19="u60",H18*0.035*IF(OR(AND(H18&lt;100, $E18="W"), AND(H18&lt;400,$E18="M")),0,1),IF($D19="60-69",H18*0.025*IF(OR(AND(H18&lt;100, $E18="W"), AND(H18&lt;400,$E18="M")),0,1),IF($D19="70+",H18*0*IF(OR(AND(H18&lt;100, $E18="W"), AND(H18&lt;400,$E18="M")),0,1),H18*0.035*IF(OR(AND(H18&lt;100, $E18="W"), AND(H18&lt;400,$E18="M")),0,1)))),0)</f>
        <v>0</v>
      </c>
      <c r="I19" s="17">
        <f>IF(OR($E18="M",$E18="W"),IF($D19="u60",I18*0.035*IF(OR(AND(I18&lt;100, $E18="W"), AND(I18&lt;400,$E18="M")),0,1),IF($D19="60-69",I18*0.025*IF(OR(AND(I18&lt;100, $E18="W"), AND(I18&lt;400,$E18="M")),0,1),IF($D19="70+",I18*0*IF(OR(AND(I18&lt;100, $E18="W"), AND(I18&lt;400,$E18="M")),0,1),I18*0.035*IF(OR(AND(I18&lt;100, $E18="W"), AND(I18&lt;400,$E18="M")),0,1)))),0)</f>
        <v>0</v>
      </c>
      <c r="J19" s="17">
        <f>IF(OR($E18="M",$E18="W"),IF($D19="u60",J18*0.035*IF(OR(AND(J18&lt;100, $E18="W"), AND(J18&lt;400,$E18="M")),0,1),IF($D19="60-69",J18*0.025*IF(OR(AND(J18&lt;100, $E18="W"), AND(J18&lt;400,$E18="M")),0,1),IF($D19="70+",J18*0*IF(OR(AND(J18&lt;100, $E18="W"), AND(J18&lt;400,$E18="M")),0,1),J18*0.035*IF(OR(AND(J18&lt;100, $E18="W"), AND(J18&lt;400,$E18="M")),0,1)))),0)</f>
        <v>0</v>
      </c>
      <c r="K19" s="17">
        <f t="shared" si="0"/>
        <v>0</v>
      </c>
      <c r="L19" s="17"/>
      <c r="M19" s="62"/>
      <c r="N19" s="68"/>
      <c r="O19" s="69"/>
    </row>
    <row r="20" spans="1:15" ht="14.4" thickBot="1" x14ac:dyDescent="0.3">
      <c r="A20" s="18"/>
      <c r="B20" s="19"/>
      <c r="C20" s="20"/>
      <c r="D20" s="20"/>
      <c r="E20" s="36"/>
      <c r="F20" s="21">
        <f>IF(OR($E18="M",$E18="W"),IF($D19="u60",F18*IF(OR(AND(F18&lt;100, $E18="W"), AND(F18&lt;400,$E18="M")),0.07,0.035),IF($D19="60-69",F18*0.025*IF(OR(AND(F18&lt;100, $E18="W"), AND(F18&lt;400,$E18="M")),1,0),IF($D19="70+",F18*0,F18*IF(OR(AND(F18&lt;100, $E18="W"), AND(F18&lt;400,$E18="M")),0.07,0.035)))),0)</f>
        <v>0</v>
      </c>
      <c r="G20" s="21">
        <f>IF(OR($E18="M",$E18="W"),IF($D19="u60",G18*IF(OR(AND(G18&lt;100, $E18="W"), AND(G18&lt;400,$E18="M")),0.07,0.035),IF($D19="60-69",G18*0.025*IF(OR(AND(G18&lt;100, $E18="W"), AND(G18&lt;400,$E18="M")),1,0),IF($D19="70+",G18*0,G18*IF(OR(AND(G18&lt;100, $E18="W"), AND(G18&lt;400,$E18="M")),0.07,0.035)))),0)</f>
        <v>0</v>
      </c>
      <c r="H20" s="21">
        <f>IF(OR($E18="M",$E18="W"),IF($D19="u60",H18*IF(OR(AND(H18&lt;100, $E18="W"), AND(H18&lt;400,$E18="M")),0.07,0.035),IF($D19="60-69",H18*0.025*IF(OR(AND(H18&lt;100, $E18="W"), AND(H18&lt;400,$E18="M")),1,0),IF($D19="70+",H18*0,H18*IF(OR(AND(H18&lt;100, $E18="W"), AND(H18&lt;400,$E18="M")),0.07,0.035)))),0)</f>
        <v>0</v>
      </c>
      <c r="I20" s="21">
        <f>IF(OR($E18="M",$E18="W"),IF($D19="u60",I18*IF(OR(AND(I18&lt;100, $E18="W"), AND(I18&lt;400,$E18="M")),0.07,0.035),IF($D19="60-69",I18*0.025*IF(OR(AND(I18&lt;100, $E18="W"), AND(I18&lt;400,$E18="M")),1,0),IF($D19="70+",I18*0,I18*IF(OR(AND(I18&lt;100, $E18="W"), AND(I18&lt;400,$E18="M")),0.07,0.035)))),0)</f>
        <v>0</v>
      </c>
      <c r="J20" s="21">
        <f>IF(OR($E18="M",$E18="W"),IF($D19="u60",J18*IF(OR(AND(J18&lt;100, $E18="W"), AND(J18&lt;400,$E18="M")),0.07,0.035),IF($D19="60-69",J18*0.025*IF(OR(AND(J18&lt;100, $E18="W"), AND(J18&lt;400,$E18="M")),1,0),IF($D19="70+",J18*0,J18*IF(OR(AND(J18&lt;100, $E18="W"), AND(J18&lt;400,$E18="M")),0.07,0.035)))),0)</f>
        <v>0</v>
      </c>
      <c r="K20" s="21">
        <f t="shared" si="0"/>
        <v>0</v>
      </c>
      <c r="L20" s="21">
        <f>SUM(K19:K20)</f>
        <v>0</v>
      </c>
      <c r="M20" s="63"/>
      <c r="N20" s="70"/>
      <c r="O20" s="71"/>
    </row>
    <row r="21" spans="1:15" ht="14.4" thickTop="1" x14ac:dyDescent="0.25">
      <c r="A21" s="14"/>
      <c r="B21" s="15"/>
      <c r="C21" s="16"/>
      <c r="D21" s="16"/>
      <c r="E21" s="36" t="s">
        <v>21</v>
      </c>
      <c r="F21" s="37"/>
      <c r="G21" s="37"/>
      <c r="H21" s="37"/>
      <c r="I21" s="37"/>
      <c r="J21" s="37"/>
      <c r="K21" s="17">
        <f t="shared" si="0"/>
        <v>0</v>
      </c>
      <c r="L21" s="17">
        <f>IF(D22="70+",0,K21)</f>
        <v>0</v>
      </c>
      <c r="M21" s="61">
        <f>COUNTIF(F21:J21,"&gt;0")</f>
        <v>0</v>
      </c>
      <c r="N21" s="66"/>
      <c r="O21" s="67"/>
    </row>
    <row r="22" spans="1:15" ht="13.8" x14ac:dyDescent="0.25">
      <c r="A22" s="29"/>
      <c r="B22" s="30"/>
      <c r="C22" s="31"/>
      <c r="D22" s="31"/>
      <c r="E22" s="36"/>
      <c r="F22" s="17">
        <f>IF(OR($E21="M",$E21="W"),IF($D22="u60",F21*0.035*IF(OR(AND(F21&lt;100, $E21="W"), AND(F21&lt;400,$E21="M")),0,1),IF($D22="60-69",F21*0.025*IF(OR(AND(F21&lt;100, $E21="W"), AND(F21&lt;400,$E21="M")),0,1),IF($D22="70+",F21*0*IF(OR(AND(F21&lt;100, $E21="W"), AND(F21&lt;400,$E21="M")),0,1),F21*0.035*IF(OR(AND(F21&lt;100, $E21="W"), AND(F21&lt;400,$E21="M")),0,1)))),0)</f>
        <v>0</v>
      </c>
      <c r="G22" s="17">
        <f>IF(OR($E21="M",$E21="W"),IF($D22="u60",G21*0.035*IF(OR(AND(G21&lt;100, $E21="W"), AND(G21&lt;400,$E21="M")),0,1),IF($D22="60-69",G21*0.025*IF(OR(AND(G21&lt;100, $E21="W"), AND(G21&lt;400,$E21="M")),0,1),IF($D22="70+",G21*0*IF(OR(AND(G21&lt;100, $E21="W"), AND(G21&lt;400,$E21="M")),0,1),G21*0.035*IF(OR(AND(G21&lt;100, $E21="W"), AND(G21&lt;400,$E21="M")),0,1)))),0)</f>
        <v>0</v>
      </c>
      <c r="H22" s="17">
        <f>IF(OR($E21="M",$E21="W"),IF($D22="u60",H21*0.035*IF(OR(AND(H21&lt;100, $E21="W"), AND(H21&lt;400,$E21="M")),0,1),IF($D22="60-69",H21*0.025*IF(OR(AND(H21&lt;100, $E21="W"), AND(H21&lt;400,$E21="M")),0,1),IF($D22="70+",H21*0*IF(OR(AND(H21&lt;100, $E21="W"), AND(H21&lt;400,$E21="M")),0,1),H21*0.035*IF(OR(AND(H21&lt;100, $E21="W"), AND(H21&lt;400,$E21="M")),0,1)))),0)</f>
        <v>0</v>
      </c>
      <c r="I22" s="17">
        <f>IF(OR($E21="M",$E21="W"),IF($D22="u60",I21*0.035*IF(OR(AND(I21&lt;100, $E21="W"), AND(I21&lt;400,$E21="M")),0,1),IF($D22="60-69",I21*0.025*IF(OR(AND(I21&lt;100, $E21="W"), AND(I21&lt;400,$E21="M")),0,1),IF($D22="70+",I21*0*IF(OR(AND(I21&lt;100, $E21="W"), AND(I21&lt;400,$E21="M")),0,1),I21*0.035*IF(OR(AND(I21&lt;100, $E21="W"), AND(I21&lt;400,$E21="M")),0,1)))),0)</f>
        <v>0</v>
      </c>
      <c r="J22" s="17">
        <f>IF(OR($E21="M",$E21="W"),IF($D22="u60",J21*0.035*IF(OR(AND(J21&lt;100, $E21="W"), AND(J21&lt;400,$E21="M")),0,1),IF($D22="60-69",J21*0.025*IF(OR(AND(J21&lt;100, $E21="W"), AND(J21&lt;400,$E21="M")),0,1),IF($D22="70+",J21*0*IF(OR(AND(J21&lt;100, $E21="W"), AND(J21&lt;400,$E21="M")),0,1),J21*0.035*IF(OR(AND(J21&lt;100, $E21="W"), AND(J21&lt;400,$E21="M")),0,1)))),0)</f>
        <v>0</v>
      </c>
      <c r="K22" s="17">
        <f t="shared" si="0"/>
        <v>0</v>
      </c>
      <c r="L22" s="17"/>
      <c r="M22" s="62"/>
      <c r="N22" s="68"/>
      <c r="O22" s="69"/>
    </row>
    <row r="23" spans="1:15" ht="14.4" thickBot="1" x14ac:dyDescent="0.3">
      <c r="A23" s="18"/>
      <c r="B23" s="19"/>
      <c r="C23" s="20"/>
      <c r="D23" s="20"/>
      <c r="E23" s="36"/>
      <c r="F23" s="21">
        <f>IF(OR($E21="M",$E21="W"),IF($D22="u60",F21*IF(OR(AND(F21&lt;100, $E21="W"), AND(F21&lt;400,$E21="M")),0.07,0.035),IF($D22="60-69",F21*0.025*IF(OR(AND(F21&lt;100, $E21="W"), AND(F21&lt;400,$E21="M")),1,0),IF($D22="70+",F21*0,F21*IF(OR(AND(F21&lt;100, $E21="W"), AND(F21&lt;400,$E21="M")),0.07,0.035)))),0)</f>
        <v>0</v>
      </c>
      <c r="G23" s="21">
        <f>IF(OR($E21="M",$E21="W"),IF($D22="u60",G21*IF(OR(AND(G21&lt;100, $E21="W"), AND(G21&lt;400,$E21="M")),0.07,0.035),IF($D22="60-69",G21*0.025*IF(OR(AND(G21&lt;100, $E21="W"), AND(G21&lt;400,$E21="M")),1,0),IF($D22="70+",G21*0,G21*IF(OR(AND(G21&lt;100, $E21="W"), AND(G21&lt;400,$E21="M")),0.07,0.035)))),0)</f>
        <v>0</v>
      </c>
      <c r="H23" s="21">
        <f>IF(OR($E21="M",$E21="W"),IF($D22="u60",H21*IF(OR(AND(H21&lt;100, $E21="W"), AND(H21&lt;400,$E21="M")),0.07,0.035),IF($D22="60-69",H21*0.025*IF(OR(AND(H21&lt;100, $E21="W"), AND(H21&lt;400,$E21="M")),1,0),IF($D22="70+",H21*0,H21*IF(OR(AND(H21&lt;100, $E21="W"), AND(H21&lt;400,$E21="M")),0.07,0.035)))),0)</f>
        <v>0</v>
      </c>
      <c r="I23" s="21">
        <f>IF(OR($E21="M",$E21="W"),IF($D22="u60",I21*IF(OR(AND(I21&lt;100, $E21="W"), AND(I21&lt;400,$E21="M")),0.07,0.035),IF($D22="60-69",I21*0.025*IF(OR(AND(I21&lt;100, $E21="W"), AND(I21&lt;400,$E21="M")),1,0),IF($D22="70+",I21*0,I21*IF(OR(AND(I21&lt;100, $E21="W"), AND(I21&lt;400,$E21="M")),0.07,0.035)))),0)</f>
        <v>0</v>
      </c>
      <c r="J23" s="21">
        <f>IF(OR($E21="M",$E21="W"),IF($D22="u60",J21*IF(OR(AND(J21&lt;100, $E21="W"), AND(J21&lt;400,$E21="M")),0.07,0.035),IF($D22="60-69",J21*0.025*IF(OR(AND(J21&lt;100, $E21="W"), AND(J21&lt;400,$E21="M")),1,0),IF($D22="70+",J21*0,J21*IF(OR(AND(J21&lt;100, $E21="W"), AND(J21&lt;400,$E21="M")),0.07,0.035)))),0)</f>
        <v>0</v>
      </c>
      <c r="K23" s="21">
        <f t="shared" si="0"/>
        <v>0</v>
      </c>
      <c r="L23" s="21">
        <f>SUM(K22:K23)</f>
        <v>0</v>
      </c>
      <c r="M23" s="63"/>
      <c r="N23" s="70"/>
      <c r="O23" s="71"/>
    </row>
    <row r="24" spans="1:15" ht="14.4" thickTop="1" x14ac:dyDescent="0.25">
      <c r="A24" s="14"/>
      <c r="B24" s="15"/>
      <c r="C24" s="16"/>
      <c r="D24" s="16"/>
      <c r="E24" s="36" t="s">
        <v>21</v>
      </c>
      <c r="F24" s="37"/>
      <c r="G24" s="37"/>
      <c r="H24" s="37"/>
      <c r="I24" s="37"/>
      <c r="J24" s="37"/>
      <c r="K24" s="17">
        <f t="shared" si="0"/>
        <v>0</v>
      </c>
      <c r="L24" s="17">
        <f>IF(D25="70+",0,K24)</f>
        <v>0</v>
      </c>
      <c r="M24" s="61">
        <f>COUNTIF(F24:J24,"&gt;0")</f>
        <v>0</v>
      </c>
      <c r="N24" s="66"/>
      <c r="O24" s="67"/>
    </row>
    <row r="25" spans="1:15" ht="13.8" x14ac:dyDescent="0.25">
      <c r="A25" s="29"/>
      <c r="B25" s="30"/>
      <c r="C25" s="31"/>
      <c r="D25" s="31"/>
      <c r="E25" s="36"/>
      <c r="F25" s="17">
        <f>IF(OR($E24="M",$E24="W"),IF($D25="u60",F24*0.035*IF(OR(AND(F24&lt;100, $E24="W"), AND(F24&lt;400,$E24="M")),0,1),IF($D25="60-69",F24*0.025*IF(OR(AND(F24&lt;100, $E24="W"), AND(F24&lt;400,$E24="M")),0,1),IF($D25="70+",F24*0*IF(OR(AND(F24&lt;100, $E24="W"), AND(F24&lt;400,$E24="M")),0,1),F24*0.035*IF(OR(AND(F24&lt;100, $E24="W"), AND(F24&lt;400,$E24="M")),0,1)))),0)</f>
        <v>0</v>
      </c>
      <c r="G25" s="17">
        <f>IF(OR($E24="M",$E24="W"),IF($D25="u60",G24*0.035*IF(OR(AND(G24&lt;100, $E24="W"), AND(G24&lt;400,$E24="M")),0,1),IF($D25="60-69",G24*0.025*IF(OR(AND(G24&lt;100, $E24="W"), AND(G24&lt;400,$E24="M")),0,1),IF($D25="70+",G24*0*IF(OR(AND(G24&lt;100, $E24="W"), AND(G24&lt;400,$E24="M")),0,1),G24*0.035*IF(OR(AND(G24&lt;100, $E24="W"), AND(G24&lt;400,$E24="M")),0,1)))),0)</f>
        <v>0</v>
      </c>
      <c r="H25" s="17">
        <f>IF(OR($E24="M",$E24="W"),IF($D25="u60",H24*0.035*IF(OR(AND(H24&lt;100, $E24="W"), AND(H24&lt;400,$E24="M")),0,1),IF($D25="60-69",H24*0.025*IF(OR(AND(H24&lt;100, $E24="W"), AND(H24&lt;400,$E24="M")),0,1),IF($D25="70+",H24*0*IF(OR(AND(H24&lt;100, $E24="W"), AND(H24&lt;400,$E24="M")),0,1),H24*0.035*IF(OR(AND(H24&lt;100, $E24="W"), AND(H24&lt;400,$E24="M")),0,1)))),0)</f>
        <v>0</v>
      </c>
      <c r="I25" s="17">
        <f>IF(OR($E24="M",$E24="W"),IF($D25="u60",I24*0.035*IF(OR(AND(I24&lt;100, $E24="W"), AND(I24&lt;400,$E24="M")),0,1),IF($D25="60-69",I24*0.025*IF(OR(AND(I24&lt;100, $E24="W"), AND(I24&lt;400,$E24="M")),0,1),IF($D25="70+",I24*0*IF(OR(AND(I24&lt;100, $E24="W"), AND(I24&lt;400,$E24="M")),0,1),I24*0.035*IF(OR(AND(I24&lt;100, $E24="W"), AND(I24&lt;400,$E24="M")),0,1)))),0)</f>
        <v>0</v>
      </c>
      <c r="J25" s="17">
        <f>IF(OR($E24="M",$E24="W"),IF($D25="u60",J24*0.035*IF(OR(AND(J24&lt;100, $E24="W"), AND(J24&lt;400,$E24="M")),0,1),IF($D25="60-69",J24*0.025*IF(OR(AND(J24&lt;100, $E24="W"), AND(J24&lt;400,$E24="M")),0,1),IF($D25="70+",J24*0*IF(OR(AND(J24&lt;100, $E24="W"), AND(J24&lt;400,$E24="M")),0,1),J24*0.035*IF(OR(AND(J24&lt;100, $E24="W"), AND(J24&lt;400,$E24="M")),0,1)))),0)</f>
        <v>0</v>
      </c>
      <c r="K25" s="17">
        <f t="shared" si="0"/>
        <v>0</v>
      </c>
      <c r="L25" s="17"/>
      <c r="M25" s="62"/>
      <c r="N25" s="68"/>
      <c r="O25" s="69"/>
    </row>
    <row r="26" spans="1:15" ht="14.4" thickBot="1" x14ac:dyDescent="0.3">
      <c r="A26" s="18"/>
      <c r="B26" s="19"/>
      <c r="C26" s="20"/>
      <c r="D26" s="20"/>
      <c r="E26" s="36"/>
      <c r="F26" s="21">
        <f>IF(OR($E24="M",$E24="W"),IF($D25="u60",F24*IF(OR(AND(F24&lt;100, $E24="W"), AND(F24&lt;400,$E24="M")),0.07,0.035),IF($D25="60-69",F24*0.025*IF(OR(AND(F24&lt;100, $E24="W"), AND(F24&lt;400,$E24="M")),1,0),IF($D25="70+",F24*0,F24*IF(OR(AND(F24&lt;100, $E24="W"), AND(F24&lt;400,$E24="M")),0.07,0.035)))),0)</f>
        <v>0</v>
      </c>
      <c r="G26" s="21">
        <f>IF(OR($E24="M",$E24="W"),IF($D25="u60",G24*IF(OR(AND(G24&lt;100, $E24="W"), AND(G24&lt;400,$E24="M")),0.07,0.035),IF($D25="60-69",G24*0.025*IF(OR(AND(G24&lt;100, $E24="W"), AND(G24&lt;400,$E24="M")),1,0),IF($D25="70+",G24*0,G24*IF(OR(AND(G24&lt;100, $E24="W"), AND(G24&lt;400,$E24="M")),0.07,0.035)))),0)</f>
        <v>0</v>
      </c>
      <c r="H26" s="21">
        <f>IF(OR($E24="M",$E24="W"),IF($D25="u60",H24*IF(OR(AND(H24&lt;100, $E24="W"), AND(H24&lt;400,$E24="M")),0.07,0.035),IF($D25="60-69",H24*0.025*IF(OR(AND(H24&lt;100, $E24="W"), AND(H24&lt;400,$E24="M")),1,0),IF($D25="70+",H24*0,H24*IF(OR(AND(H24&lt;100, $E24="W"), AND(H24&lt;400,$E24="M")),0.07,0.035)))),0)</f>
        <v>0</v>
      </c>
      <c r="I26" s="21">
        <f>IF(OR($E24="M",$E24="W"),IF($D25="u60",I24*IF(OR(AND(I24&lt;100, $E24="W"), AND(I24&lt;400,$E24="M")),0.07,0.035),IF($D25="60-69",I24*0.025*IF(OR(AND(I24&lt;100, $E24="W"), AND(I24&lt;400,$E24="M")),1,0),IF($D25="70+",I24*0,I24*IF(OR(AND(I24&lt;100, $E24="W"), AND(I24&lt;400,$E24="M")),0.07,0.035)))),0)</f>
        <v>0</v>
      </c>
      <c r="J26" s="21">
        <f>IF(OR($E24="M",$E24="W"),IF($D25="u60",J24*IF(OR(AND(J24&lt;100, $E24="W"), AND(J24&lt;400,$E24="M")),0.07,0.035),IF($D25="60-69",J24*0.025*IF(OR(AND(J24&lt;100, $E24="W"), AND(J24&lt;400,$E24="M")),1,0),IF($D25="70+",J24*0,J24*IF(OR(AND(J24&lt;100, $E24="W"), AND(J24&lt;400,$E24="M")),0.07,0.035)))),0)</f>
        <v>0</v>
      </c>
      <c r="K26" s="21">
        <f t="shared" si="0"/>
        <v>0</v>
      </c>
      <c r="L26" s="21">
        <f>SUM(K25:K26)</f>
        <v>0</v>
      </c>
      <c r="M26" s="63"/>
      <c r="N26" s="70"/>
      <c r="O26" s="71"/>
    </row>
    <row r="27" spans="1:15" ht="14.4" thickTop="1" x14ac:dyDescent="0.25">
      <c r="A27" s="14"/>
      <c r="B27" s="15"/>
      <c r="C27" s="16"/>
      <c r="D27" s="16"/>
      <c r="E27" s="36" t="s">
        <v>21</v>
      </c>
      <c r="F27" s="37"/>
      <c r="G27" s="37"/>
      <c r="H27" s="37"/>
      <c r="I27" s="37"/>
      <c r="J27" s="37"/>
      <c r="K27" s="17">
        <f t="shared" si="0"/>
        <v>0</v>
      </c>
      <c r="L27" s="17">
        <f>IF(D28="70+",0,K27)</f>
        <v>0</v>
      </c>
      <c r="M27" s="61">
        <f>COUNTIF(F27:J27,"&gt;0")</f>
        <v>0</v>
      </c>
      <c r="N27" s="66"/>
      <c r="O27" s="67"/>
    </row>
    <row r="28" spans="1:15" ht="13.8" x14ac:dyDescent="0.25">
      <c r="A28" s="29"/>
      <c r="B28" s="30"/>
      <c r="C28" s="31"/>
      <c r="D28" s="31"/>
      <c r="E28" s="36"/>
      <c r="F28" s="17">
        <f>IF(OR($E27="M",$E27="W"),IF($D28="u60",F27*0.035*IF(OR(AND(F27&lt;100, $E27="W"), AND(F27&lt;400,$E27="M")),0,1),IF($D28="60-69",F27*0.025*IF(OR(AND(F27&lt;100, $E27="W"), AND(F27&lt;400,$E27="M")),0,1),IF($D28="70+",F27*0*IF(OR(AND(F27&lt;100, $E27="W"), AND(F27&lt;400,$E27="M")),0,1),F27*0.035*IF(OR(AND(F27&lt;100, $E27="W"), AND(F27&lt;400,$E27="M")),0,1)))),0)</f>
        <v>0</v>
      </c>
      <c r="G28" s="17">
        <f>IF(OR($E27="M",$E27="W"),IF($D28="u60",G27*0.035*IF(OR(AND(G27&lt;100, $E27="W"), AND(G27&lt;400,$E27="M")),0,1),IF($D28="60-69",G27*0.025*IF(OR(AND(G27&lt;100, $E27="W"), AND(G27&lt;400,$E27="M")),0,1),IF($D28="70+",G27*0*IF(OR(AND(G27&lt;100, $E27="W"), AND(G27&lt;400,$E27="M")),0,1),G27*0.035*IF(OR(AND(G27&lt;100, $E27="W"), AND(G27&lt;400,$E27="M")),0,1)))),0)</f>
        <v>0</v>
      </c>
      <c r="H28" s="17">
        <f>IF(OR($E27="M",$E27="W"),IF($D28="u60",H27*0.035*IF(OR(AND(H27&lt;100, $E27="W"), AND(H27&lt;400,$E27="M")),0,1),IF($D28="60-69",H27*0.025*IF(OR(AND(H27&lt;100, $E27="W"), AND(H27&lt;400,$E27="M")),0,1),IF($D28="70+",H27*0*IF(OR(AND(H27&lt;100, $E27="W"), AND(H27&lt;400,$E27="M")),0,1),H27*0.035*IF(OR(AND(H27&lt;100, $E27="W"), AND(H27&lt;400,$E27="M")),0,1)))),0)</f>
        <v>0</v>
      </c>
      <c r="I28" s="17">
        <f>IF(OR($E27="M",$E27="W"),IF($D28="u60",I27*0.035*IF(OR(AND(I27&lt;100, $E27="W"), AND(I27&lt;400,$E27="M")),0,1),IF($D28="60-69",I27*0.025*IF(OR(AND(I27&lt;100, $E27="W"), AND(I27&lt;400,$E27="M")),0,1),IF($D28="70+",I27*0*IF(OR(AND(I27&lt;100, $E27="W"), AND(I27&lt;400,$E27="M")),0,1),I27*0.035*IF(OR(AND(I27&lt;100, $E27="W"), AND(I27&lt;400,$E27="M")),0,1)))),0)</f>
        <v>0</v>
      </c>
      <c r="J28" s="17">
        <f>IF(OR($E27="M",$E27="W"),IF($D28="u60",J27*0.035*IF(OR(AND(J27&lt;100, $E27="W"), AND(J27&lt;400,$E27="M")),0,1),IF($D28="60-69",J27*0.025*IF(OR(AND(J27&lt;100, $E27="W"), AND(J27&lt;400,$E27="M")),0,1),IF($D28="70+",J27*0*IF(OR(AND(J27&lt;100, $E27="W"), AND(J27&lt;400,$E27="M")),0,1),J27*0.035*IF(OR(AND(J27&lt;100, $E27="W"), AND(J27&lt;400,$E27="M")),0,1)))),0)</f>
        <v>0</v>
      </c>
      <c r="K28" s="17">
        <f t="shared" si="0"/>
        <v>0</v>
      </c>
      <c r="L28" s="17"/>
      <c r="M28" s="62"/>
      <c r="N28" s="68"/>
      <c r="O28" s="69"/>
    </row>
    <row r="29" spans="1:15" ht="14.4" thickBot="1" x14ac:dyDescent="0.3">
      <c r="A29" s="18"/>
      <c r="B29" s="19"/>
      <c r="C29" s="20"/>
      <c r="D29" s="20"/>
      <c r="E29" s="36"/>
      <c r="F29" s="21">
        <f>IF(OR($E27="M",$E27="W"),IF($D28="u60",F27*IF(OR(AND(F27&lt;100, $E27="W"), AND(F27&lt;400,$E27="M")),0.07,0.035),IF($D28="60-69",F27*0.025*IF(OR(AND(F27&lt;100, $E27="W"), AND(F27&lt;400,$E27="M")),1,0),IF($D28="70+",F27*0,F27*IF(OR(AND(F27&lt;100, $E27="W"), AND(F27&lt;400,$E27="M")),0.07,0.035)))),0)</f>
        <v>0</v>
      </c>
      <c r="G29" s="21">
        <f>IF(OR($E27="M",$E27="W"),IF($D28="u60",G27*IF(OR(AND(G27&lt;100, $E27="W"), AND(G27&lt;400,$E27="M")),0.07,0.035),IF($D28="60-69",G27*0.025*IF(OR(AND(G27&lt;100, $E27="W"), AND(G27&lt;400,$E27="M")),1,0),IF($D28="70+",G27*0,G27*IF(OR(AND(G27&lt;100, $E27="W"), AND(G27&lt;400,$E27="M")),0.07,0.035)))),0)</f>
        <v>0</v>
      </c>
      <c r="H29" s="21">
        <f>IF(OR($E27="M",$E27="W"),IF($D28="u60",H27*IF(OR(AND(H27&lt;100, $E27="W"), AND(H27&lt;400,$E27="M")),0.07,0.035),IF($D28="60-69",H27*0.025*IF(OR(AND(H27&lt;100, $E27="W"), AND(H27&lt;400,$E27="M")),1,0),IF($D28="70+",H27*0,H27*IF(OR(AND(H27&lt;100, $E27="W"), AND(H27&lt;400,$E27="M")),0.07,0.035)))),0)</f>
        <v>0</v>
      </c>
      <c r="I29" s="21">
        <f>IF(OR($E27="M",$E27="W"),IF($D28="u60",I27*IF(OR(AND(I27&lt;100, $E27="W"), AND(I27&lt;400,$E27="M")),0.07,0.035),IF($D28="60-69",I27*0.025*IF(OR(AND(I27&lt;100, $E27="W"), AND(I27&lt;400,$E27="M")),1,0),IF($D28="70+",I27*0,I27*IF(OR(AND(I27&lt;100, $E27="W"), AND(I27&lt;400,$E27="M")),0.07,0.035)))),0)</f>
        <v>0</v>
      </c>
      <c r="J29" s="21">
        <f>IF(OR($E27="M",$E27="W"),IF($D28="u60",J27*IF(OR(AND(J27&lt;100, $E27="W"), AND(J27&lt;400,$E27="M")),0.07,0.035),IF($D28="60-69",J27*0.025*IF(OR(AND(J27&lt;100, $E27="W"), AND(J27&lt;400,$E27="M")),1,0),IF($D28="70+",J27*0,J27*IF(OR(AND(J27&lt;100, $E27="W"), AND(J27&lt;400,$E27="M")),0.07,0.035)))),0)</f>
        <v>0</v>
      </c>
      <c r="K29" s="21">
        <f t="shared" si="0"/>
        <v>0</v>
      </c>
      <c r="L29" s="21">
        <f>SUM(K28:K29)</f>
        <v>0</v>
      </c>
      <c r="M29" s="63"/>
      <c r="N29" s="70"/>
      <c r="O29" s="71"/>
    </row>
    <row r="30" spans="1:15" ht="14.4" thickTop="1" x14ac:dyDescent="0.25">
      <c r="A30" s="14"/>
      <c r="B30" s="15"/>
      <c r="C30" s="16"/>
      <c r="D30" s="16"/>
      <c r="E30" s="36" t="s">
        <v>21</v>
      </c>
      <c r="F30" s="37"/>
      <c r="G30" s="37"/>
      <c r="H30" s="37"/>
      <c r="I30" s="37"/>
      <c r="J30" s="37"/>
      <c r="K30" s="17">
        <f t="shared" si="0"/>
        <v>0</v>
      </c>
      <c r="L30" s="17">
        <f>IF(D31="70+",0,K30)</f>
        <v>0</v>
      </c>
      <c r="M30" s="61">
        <f>COUNTIF(F30:J30,"&gt;0")</f>
        <v>0</v>
      </c>
      <c r="N30" s="66"/>
      <c r="O30" s="67"/>
    </row>
    <row r="31" spans="1:15" ht="13.8" x14ac:dyDescent="0.25">
      <c r="A31" s="29"/>
      <c r="B31" s="30"/>
      <c r="C31" s="31"/>
      <c r="D31" s="31"/>
      <c r="E31" s="36"/>
      <c r="F31" s="17">
        <f>IF(OR($E30="M",$E30="W"),IF($D31="u60",F30*0.035*IF(OR(AND(F30&lt;100, $E30="W"), AND(F30&lt;400,$E30="M")),0,1),IF($D31="60-69",F30*0.025*IF(OR(AND(F30&lt;100, $E30="W"), AND(F30&lt;400,$E30="M")),0,1),IF($D31="70+",F30*0*IF(OR(AND(F30&lt;100, $E30="W"), AND(F30&lt;400,$E30="M")),0,1),F30*0.035*IF(OR(AND(F30&lt;100, $E30="W"), AND(F30&lt;400,$E30="M")),0,1)))),0)</f>
        <v>0</v>
      </c>
      <c r="G31" s="17">
        <f>IF(OR($E30="M",$E30="W"),IF($D31="u60",G30*0.035*IF(OR(AND(G30&lt;100, $E30="W"), AND(G30&lt;400,$E30="M")),0,1),IF($D31="60-69",G30*0.025*IF(OR(AND(G30&lt;100, $E30="W"), AND(G30&lt;400,$E30="M")),0,1),IF($D31="70+",G30*0*IF(OR(AND(G30&lt;100, $E30="W"), AND(G30&lt;400,$E30="M")),0,1),G30*0.035*IF(OR(AND(G30&lt;100, $E30="W"), AND(G30&lt;400,$E30="M")),0,1)))),0)</f>
        <v>0</v>
      </c>
      <c r="H31" s="17">
        <f>IF(OR($E30="M",$E30="W"),IF($D31="u60",H30*0.035*IF(OR(AND(H30&lt;100, $E30="W"), AND(H30&lt;400,$E30="M")),0,1),IF($D31="60-69",H30*0.025*IF(OR(AND(H30&lt;100, $E30="W"), AND(H30&lt;400,$E30="M")),0,1),IF($D31="70+",H30*0*IF(OR(AND(H30&lt;100, $E30="W"), AND(H30&lt;400,$E30="M")),0,1),H30*0.035*IF(OR(AND(H30&lt;100, $E30="W"), AND(H30&lt;400,$E30="M")),0,1)))),0)</f>
        <v>0</v>
      </c>
      <c r="I31" s="17">
        <f>IF(OR($E30="M",$E30="W"),IF($D31="u60",I30*0.035*IF(OR(AND(I30&lt;100, $E30="W"), AND(I30&lt;400,$E30="M")),0,1),IF($D31="60-69",I30*0.025*IF(OR(AND(I30&lt;100, $E30="W"), AND(I30&lt;400,$E30="M")),0,1),IF($D31="70+",I30*0*IF(OR(AND(I30&lt;100, $E30="W"), AND(I30&lt;400,$E30="M")),0,1),I30*0.035*IF(OR(AND(I30&lt;100, $E30="W"), AND(I30&lt;400,$E30="M")),0,1)))),0)</f>
        <v>0</v>
      </c>
      <c r="J31" s="17">
        <f>IF(OR($E30="M",$E30="W"),IF($D31="u60",J30*0.035*IF(OR(AND(J30&lt;100, $E30="W"), AND(J30&lt;400,$E30="M")),0,1),IF($D31="60-69",J30*0.025*IF(OR(AND(J30&lt;100, $E30="W"), AND(J30&lt;400,$E30="M")),0,1),IF($D31="70+",J30*0*IF(OR(AND(J30&lt;100, $E30="W"), AND(J30&lt;400,$E30="M")),0,1),J30*0.035*IF(OR(AND(J30&lt;100, $E30="W"), AND(J30&lt;400,$E30="M")),0,1)))),0)</f>
        <v>0</v>
      </c>
      <c r="K31" s="17">
        <f t="shared" si="0"/>
        <v>0</v>
      </c>
      <c r="L31" s="17"/>
      <c r="M31" s="62"/>
      <c r="N31" s="68"/>
      <c r="O31" s="69"/>
    </row>
    <row r="32" spans="1:15" ht="14.4" thickBot="1" x14ac:dyDescent="0.3">
      <c r="A32" s="18"/>
      <c r="B32" s="19"/>
      <c r="C32" s="20"/>
      <c r="D32" s="20"/>
      <c r="E32" s="36"/>
      <c r="F32" s="21">
        <f>IF(OR($E30="M",$E30="W"),IF($D31="u60",F30*IF(OR(AND(F30&lt;100, $E30="W"), AND(F30&lt;400,$E30="M")),0.07,0.035),IF($D31="60-69",F30*0.025*IF(OR(AND(F30&lt;100, $E30="W"), AND(F30&lt;400,$E30="M")),1,0),IF($D31="70+",F30*0,F30*IF(OR(AND(F30&lt;100, $E30="W"), AND(F30&lt;400,$E30="M")),0.07,0.035)))),0)</f>
        <v>0</v>
      </c>
      <c r="G32" s="21">
        <f>IF(OR($E30="M",$E30="W"),IF($D31="u60",G30*IF(OR(AND(G30&lt;100, $E30="W"), AND(G30&lt;400,$E30="M")),0.07,0.035),IF($D31="60-69",G30*0.025*IF(OR(AND(G30&lt;100, $E30="W"), AND(G30&lt;400,$E30="M")),1,0),IF($D31="70+",G30*0,G30*IF(OR(AND(G30&lt;100, $E30="W"), AND(G30&lt;400,$E30="M")),0.07,0.035)))),0)</f>
        <v>0</v>
      </c>
      <c r="H32" s="21">
        <f>IF(OR($E30="M",$E30="W"),IF($D31="u60",H30*IF(OR(AND(H30&lt;100, $E30="W"), AND(H30&lt;400,$E30="M")),0.07,0.035),IF($D31="60-69",H30*0.025*IF(OR(AND(H30&lt;100, $E30="W"), AND(H30&lt;400,$E30="M")),1,0),IF($D31="70+",H30*0,H30*IF(OR(AND(H30&lt;100, $E30="W"), AND(H30&lt;400,$E30="M")),0.07,0.035)))),0)</f>
        <v>0</v>
      </c>
      <c r="I32" s="21">
        <f>IF(OR($E30="M",$E30="W"),IF($D31="u60",I30*IF(OR(AND(I30&lt;100, $E30="W"), AND(I30&lt;400,$E30="M")),0.07,0.035),IF($D31="60-69",I30*0.025*IF(OR(AND(I30&lt;100, $E30="W"), AND(I30&lt;400,$E30="M")),1,0),IF($D31="70+",I30*0,I30*IF(OR(AND(I30&lt;100, $E30="W"), AND(I30&lt;400,$E30="M")),0.07,0.035)))),0)</f>
        <v>0</v>
      </c>
      <c r="J32" s="21">
        <f>IF(OR($E30="M",$E30="W"),IF($D31="u60",J30*IF(OR(AND(J30&lt;100, $E30="W"), AND(J30&lt;400,$E30="M")),0.07,0.035),IF($D31="60-69",J30*0.025*IF(OR(AND(J30&lt;100, $E30="W"), AND(J30&lt;400,$E30="M")),1,0),IF($D31="70+",J30*0,J30*IF(OR(AND(J30&lt;100, $E30="W"), AND(J30&lt;400,$E30="M")),0.07,0.035)))),0)</f>
        <v>0</v>
      </c>
      <c r="K32" s="21">
        <f t="shared" si="0"/>
        <v>0</v>
      </c>
      <c r="L32" s="21">
        <f>SUM(K31:K32)</f>
        <v>0</v>
      </c>
      <c r="M32" s="63"/>
      <c r="N32" s="70"/>
      <c r="O32" s="71"/>
    </row>
    <row r="33" spans="1:15" ht="14.4" thickTop="1" x14ac:dyDescent="0.25">
      <c r="A33" s="22"/>
      <c r="B33" s="22"/>
      <c r="C33" s="22"/>
      <c r="D33" s="22"/>
      <c r="E33" s="22"/>
      <c r="F33" s="22"/>
      <c r="G33" s="77" t="s">
        <v>13</v>
      </c>
      <c r="H33" s="77"/>
      <c r="I33" s="28" t="s">
        <v>18</v>
      </c>
      <c r="J33" s="58">
        <f>Page04!J33 + COUNTA(B10,B13,B16,B19,B22,B26,B25,B26,B28,B31)</f>
        <v>0</v>
      </c>
      <c r="K33" s="27">
        <f>Page04!K33 + K9+K12+K15+K18+K21+K24+K27+K30</f>
        <v>0</v>
      </c>
      <c r="L33" s="24">
        <f>SUM(L9,L12,L15,L18,L21,L24,L27,L30)</f>
        <v>0</v>
      </c>
      <c r="M33" s="22" t="s">
        <v>12</v>
      </c>
      <c r="N33" s="25"/>
    </row>
    <row r="34" spans="1:15" ht="13.8" x14ac:dyDescent="0.25">
      <c r="A34" s="22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3">
        <f>Page04!L34 +L11+L14+L17+L20+L23+L26+L29+L32</f>
        <v>0</v>
      </c>
      <c r="M34" s="22" t="s">
        <v>50</v>
      </c>
      <c r="N34" s="26"/>
    </row>
    <row r="35" spans="1:15" ht="13.8" x14ac:dyDescent="0.25">
      <c r="A35" s="22"/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</row>
    <row r="36" spans="1:15" ht="13.8" x14ac:dyDescent="0.25">
      <c r="A36" s="72" t="s">
        <v>65</v>
      </c>
      <c r="B36" s="72"/>
      <c r="C36" s="73"/>
      <c r="D36" s="73"/>
      <c r="E36" s="73"/>
      <c r="F36" s="73"/>
      <c r="G36" s="73"/>
      <c r="H36" s="54" t="s">
        <v>66</v>
      </c>
      <c r="I36" s="73"/>
      <c r="J36" s="73"/>
      <c r="K36" s="73"/>
      <c r="L36" s="73"/>
      <c r="M36" s="22"/>
      <c r="N36" s="22"/>
      <c r="O36" s="22"/>
    </row>
    <row r="37" spans="1:15" ht="13.8" x14ac:dyDescent="0.25">
      <c r="A37" s="22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</row>
  </sheetData>
  <sheetProtection algorithmName="SHA-512" hashValue="DCJaF2+UuWqws9C6uhfEx3iHzfGO+DykBhVkJgeWcVV4Jzxi4mbddCGL7tY4A6UQ5U9XXw1u1ZM2Mek/FSs/Yw==" saltValue="Ah32u8RAeuc5AD/yvFC4+w==" spinCount="100000" sheet="1" objects="1" scenarios="1" selectLockedCells="1"/>
  <mergeCells count="35">
    <mergeCell ref="N32:O32"/>
    <mergeCell ref="G33:H33"/>
    <mergeCell ref="A36:B36"/>
    <mergeCell ref="C36:G36"/>
    <mergeCell ref="I36:L36"/>
    <mergeCell ref="N31:O31"/>
    <mergeCell ref="N20:O20"/>
    <mergeCell ref="N21:O21"/>
    <mergeCell ref="N22:O22"/>
    <mergeCell ref="N23:O23"/>
    <mergeCell ref="N24:O24"/>
    <mergeCell ref="N25:O25"/>
    <mergeCell ref="N26:O26"/>
    <mergeCell ref="N27:O27"/>
    <mergeCell ref="N28:O28"/>
    <mergeCell ref="N29:O29"/>
    <mergeCell ref="N30:O30"/>
    <mergeCell ref="N19:O19"/>
    <mergeCell ref="A6:O6"/>
    <mergeCell ref="N9:O9"/>
    <mergeCell ref="N10:O10"/>
    <mergeCell ref="N11:O11"/>
    <mergeCell ref="N12:O12"/>
    <mergeCell ref="N13:O13"/>
    <mergeCell ref="N14:O14"/>
    <mergeCell ref="N15:O15"/>
    <mergeCell ref="N16:O16"/>
    <mergeCell ref="N17:O17"/>
    <mergeCell ref="N18:O18"/>
    <mergeCell ref="G1:I1"/>
    <mergeCell ref="AY1:AZ1"/>
    <mergeCell ref="G2:I2"/>
    <mergeCell ref="I4:K4"/>
    <mergeCell ref="C5:F5"/>
    <mergeCell ref="G5:H5"/>
  </mergeCells>
  <dataValidations count="5">
    <dataValidation allowBlank="1" showInputMessage="1" showErrorMessage="1" errorTitle="Age Group" error="Please enter U60 if Employee is less than 60 years old. Or Enter B67 if he/she is between 60 and 70 years old. Or Enter 70+ if he/she is 70 years or over" promptTitle="Age Group" sqref="E10:E11 E13:E14 E16:E17 E19:E20 E22:E23 E25:E26 E28:E29 E31:E32" xr:uid="{00000000-0002-0000-0500-000000000000}"/>
    <dataValidation type="list" allowBlank="1" showInputMessage="1" showErrorMessage="1" errorTitle="Age Group" error="Please enter U60 if Employee is less than 60 years old. Or Enter B67 if he/she is between 60 and 70 years old. Or Enter 70+ if he/she is 70 years or over" promptTitle="Age Group" sqref="D10 D28 D25 D22 D19 D16 D13 D31" xr:uid="{00000000-0002-0000-0500-000001000000}">
      <formula1>$AY$2:$AY$4</formula1>
    </dataValidation>
    <dataValidation type="list" allowBlank="1" showInputMessage="1" showErrorMessage="1" sqref="E9 E12 E15 E18 E21 E24 E27 E30" xr:uid="{00000000-0002-0000-0500-000002000000}">
      <formula1>$P$3:$P$4</formula1>
    </dataValidation>
    <dataValidation type="list" allowBlank="1" showInputMessage="1" showErrorMessage="1" errorTitle="Sex" error="Please enter M for male of F for female" promptTitle="Sex" sqref="C19 C28 C22 C25" xr:uid="{00000000-0002-0000-0500-000003000000}">
      <formula1>$P$1:$P$2</formula1>
    </dataValidation>
    <dataValidation type="list" allowBlank="1" showInputMessage="1" showErrorMessage="1" errorTitle="Sex" error="Please enter M for male or F for female" promptTitle="Sex" sqref="C13 C31 C10 C16" xr:uid="{00000000-0002-0000-0500-000004000000}">
      <formula1>$P$1:$P$2</formula1>
    </dataValidation>
  </dataValidations>
  <pageMargins left="0.5" right="0.5" top="0.25" bottom="0.25" header="0.5" footer="0.5"/>
  <pageSetup paperSize="5" scale="92" orientation="landscape" r:id="rId1"/>
  <headerFooter alignWithMargins="0">
    <oddFooter>&amp;L
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7826" r:id="rId4" name="Drop Down 2">
              <controlPr defaultSize="0" autoLine="0" autoPict="0">
                <anchor moveWithCells="1">
                  <from>
                    <xdr:col>8</xdr:col>
                    <xdr:colOff>937260</xdr:colOff>
                    <xdr:row>4</xdr:row>
                    <xdr:rowOff>7620</xdr:rowOff>
                  </from>
                  <to>
                    <xdr:col>10</xdr:col>
                    <xdr:colOff>220980</xdr:colOff>
                    <xdr:row>5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pageSetUpPr fitToPage="1"/>
  </sheetPr>
  <dimension ref="A1:BA37"/>
  <sheetViews>
    <sheetView zoomScale="86" zoomScaleNormal="86" workbookViewId="0">
      <selection activeCell="G4" sqref="G4"/>
    </sheetView>
  </sheetViews>
  <sheetFormatPr defaultRowHeight="13.2" x14ac:dyDescent="0.25"/>
  <cols>
    <col min="1" max="1" width="14.5546875" customWidth="1"/>
    <col min="2" max="2" width="25.6640625" customWidth="1"/>
    <col min="3" max="3" width="4.33203125" customWidth="1"/>
    <col min="4" max="4" width="8.6640625" customWidth="1"/>
    <col min="5" max="5" width="3.6640625" customWidth="1"/>
    <col min="6" max="10" width="14.109375" customWidth="1"/>
    <col min="11" max="11" width="16.109375" bestFit="1" customWidth="1"/>
    <col min="12" max="12" width="19.5546875" customWidth="1"/>
    <col min="13" max="14" width="3.6640625" customWidth="1"/>
    <col min="15" max="15" width="16.88671875" customWidth="1"/>
    <col min="16" max="16" width="6.6640625" hidden="1" customWidth="1"/>
    <col min="49" max="49" width="15.6640625" bestFit="1" customWidth="1"/>
    <col min="50" max="50" width="14.88671875" bestFit="1" customWidth="1"/>
    <col min="51" max="51" width="8.88671875" customWidth="1"/>
    <col min="52" max="52" width="17.109375" bestFit="1" customWidth="1"/>
  </cols>
  <sheetData>
    <row r="1" spans="1:53" ht="15.6" x14ac:dyDescent="0.3">
      <c r="A1" s="1"/>
      <c r="B1" s="2"/>
      <c r="F1" s="2"/>
      <c r="G1" s="75" t="s">
        <v>0</v>
      </c>
      <c r="H1" s="75"/>
      <c r="I1" s="75"/>
      <c r="L1" s="4" t="s">
        <v>15</v>
      </c>
      <c r="M1" s="4"/>
      <c r="N1" s="4"/>
      <c r="O1" s="2"/>
      <c r="P1" s="40" t="s">
        <v>21</v>
      </c>
      <c r="AW1" s="45" t="s">
        <v>40</v>
      </c>
      <c r="AX1" s="45" t="s">
        <v>41</v>
      </c>
      <c r="AY1" s="74" t="s">
        <v>43</v>
      </c>
      <c r="AZ1" s="74"/>
      <c r="BA1" s="45" t="s">
        <v>59</v>
      </c>
    </row>
    <row r="2" spans="1:53" ht="15.6" x14ac:dyDescent="0.3">
      <c r="A2" s="2"/>
      <c r="B2" s="2"/>
      <c r="F2" s="2"/>
      <c r="G2" s="74" t="s">
        <v>1</v>
      </c>
      <c r="H2" s="74"/>
      <c r="I2" s="74"/>
      <c r="L2" s="32"/>
      <c r="M2" s="5"/>
      <c r="O2" s="3" t="s">
        <v>97</v>
      </c>
      <c r="P2" s="38" t="s">
        <v>20</v>
      </c>
      <c r="AW2" s="45" t="s">
        <v>14</v>
      </c>
      <c r="AX2" s="49">
        <f>EOMONTH(G5,-1)+1</f>
        <v>45839</v>
      </c>
      <c r="AY2" s="53" t="s">
        <v>47</v>
      </c>
      <c r="AZ2" s="45" t="s">
        <v>44</v>
      </c>
      <c r="BA2">
        <f>WEEKNUM(G5,12)-WEEKNUM(DATE(YEAR(G5),MONTH(G5),1),12)+1</f>
        <v>5</v>
      </c>
    </row>
    <row r="3" spans="1:53" ht="15.6" x14ac:dyDescent="0.3">
      <c r="A3" s="2"/>
      <c r="B3" s="2"/>
      <c r="F3" s="3" t="s">
        <v>6</v>
      </c>
      <c r="G3" s="33"/>
      <c r="H3" s="33"/>
      <c r="I3" s="34"/>
      <c r="J3" s="2"/>
      <c r="L3" s="2"/>
      <c r="M3" s="2"/>
      <c r="O3" s="2"/>
      <c r="P3" s="39" t="s">
        <v>22</v>
      </c>
      <c r="AW3" s="45" t="s">
        <v>35</v>
      </c>
      <c r="AY3" s="45" t="s">
        <v>62</v>
      </c>
      <c r="AZ3" s="45" t="s">
        <v>45</v>
      </c>
    </row>
    <row r="4" spans="1:53" ht="15" x14ac:dyDescent="0.25">
      <c r="A4" s="2"/>
      <c r="B4" s="2"/>
      <c r="F4" s="3" t="s">
        <v>2</v>
      </c>
      <c r="G4" s="35"/>
      <c r="H4" s="3" t="s">
        <v>3</v>
      </c>
      <c r="I4" s="80"/>
      <c r="J4" s="80"/>
      <c r="K4" s="80"/>
      <c r="L4" s="2"/>
      <c r="M4" s="2"/>
      <c r="N4" s="2"/>
      <c r="O4" s="2"/>
      <c r="P4" s="39" t="s">
        <v>21</v>
      </c>
      <c r="AW4" s="45" t="s">
        <v>36</v>
      </c>
      <c r="AY4" s="45" t="s">
        <v>48</v>
      </c>
      <c r="AZ4" s="45" t="s">
        <v>46</v>
      </c>
    </row>
    <row r="5" spans="1:53" ht="15.6" x14ac:dyDescent="0.3">
      <c r="A5" s="2"/>
      <c r="B5" s="2"/>
      <c r="C5" s="76" t="s">
        <v>4</v>
      </c>
      <c r="D5" s="76"/>
      <c r="E5" s="76"/>
      <c r="F5" s="76"/>
      <c r="G5" s="78">
        <v>45869</v>
      </c>
      <c r="H5" s="79"/>
      <c r="I5" s="55" t="s">
        <v>14</v>
      </c>
      <c r="J5" s="51">
        <v>7</v>
      </c>
      <c r="K5" s="50"/>
      <c r="L5" s="2"/>
      <c r="M5" s="2"/>
      <c r="N5" s="2"/>
      <c r="O5" s="2"/>
      <c r="R5" s="45"/>
      <c r="AW5" s="45" t="s">
        <v>37</v>
      </c>
    </row>
    <row r="6" spans="1:53" ht="18" customHeight="1" x14ac:dyDescent="0.25">
      <c r="A6" s="74" t="s">
        <v>5</v>
      </c>
      <c r="B6" s="74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AW6" s="45" t="s">
        <v>38</v>
      </c>
    </row>
    <row r="7" spans="1:53" ht="13.8" x14ac:dyDescent="0.25">
      <c r="A7" s="6"/>
      <c r="B7" s="6"/>
      <c r="C7" s="6"/>
      <c r="D7" s="52"/>
      <c r="E7" s="41" t="s">
        <v>22</v>
      </c>
      <c r="F7" s="7" t="s">
        <v>14</v>
      </c>
      <c r="G7" s="8" t="s">
        <v>14</v>
      </c>
      <c r="H7" s="8" t="s">
        <v>14</v>
      </c>
      <c r="I7" s="8" t="s">
        <v>14</v>
      </c>
      <c r="J7" s="9" t="s">
        <v>14</v>
      </c>
      <c r="K7" s="6" t="s">
        <v>16</v>
      </c>
      <c r="L7" s="10" t="s">
        <v>49</v>
      </c>
      <c r="M7" s="43" t="s">
        <v>19</v>
      </c>
      <c r="N7" s="60"/>
      <c r="O7" s="52"/>
      <c r="AW7" s="45" t="s">
        <v>39</v>
      </c>
    </row>
    <row r="8" spans="1:53" ht="14.4" thickBot="1" x14ac:dyDescent="0.3">
      <c r="A8" s="11" t="s">
        <v>7</v>
      </c>
      <c r="B8" s="12" t="s">
        <v>10</v>
      </c>
      <c r="C8" s="12" t="s">
        <v>8</v>
      </c>
      <c r="D8" s="12" t="s">
        <v>42</v>
      </c>
      <c r="E8" s="42" t="s">
        <v>21</v>
      </c>
      <c r="F8" s="46">
        <f>IF(WEEKDAY(AX2)&gt;J5-1,AX2+7-(WEEKDAY(AX2)-(J5-1)),IF(WEEKDAY(AX2)&lt;J5-1,AX2 + (J5-1) - WEEKDAY(AX2),AX2))</f>
        <v>45842</v>
      </c>
      <c r="G8" s="47">
        <f>F8+7</f>
        <v>45849</v>
      </c>
      <c r="H8" s="47">
        <f>G8+7</f>
        <v>45856</v>
      </c>
      <c r="I8" s="47">
        <f>H8+7</f>
        <v>45863</v>
      </c>
      <c r="J8" s="48" t="str">
        <f>IF(MONTH(I8+7)=MONTH(G5),I8+7,"")</f>
        <v/>
      </c>
      <c r="K8" s="12" t="s">
        <v>11</v>
      </c>
      <c r="L8" s="13" t="s">
        <v>17</v>
      </c>
      <c r="M8" s="44" t="s">
        <v>79</v>
      </c>
      <c r="N8" s="64" t="s">
        <v>9</v>
      </c>
      <c r="O8" s="59"/>
      <c r="AW8" s="45" t="s">
        <v>33</v>
      </c>
    </row>
    <row r="9" spans="1:53" ht="14.4" thickTop="1" x14ac:dyDescent="0.25">
      <c r="A9" s="14"/>
      <c r="B9" s="15"/>
      <c r="C9" s="16"/>
      <c r="D9" s="16"/>
      <c r="E9" s="36" t="s">
        <v>21</v>
      </c>
      <c r="F9" s="37"/>
      <c r="G9" s="37"/>
      <c r="H9" s="37"/>
      <c r="I9" s="37"/>
      <c r="J9" s="37"/>
      <c r="K9" s="17">
        <f t="shared" ref="K9:K32" si="0">SUM(F9:J9)</f>
        <v>0</v>
      </c>
      <c r="L9" s="17">
        <f>IF(D10="70+",0,K9)</f>
        <v>0</v>
      </c>
      <c r="M9" s="61">
        <f>COUNTIF(F9:J9,"&gt;0")</f>
        <v>0</v>
      </c>
      <c r="N9" s="66"/>
      <c r="O9" s="67"/>
      <c r="AW9" s="45" t="s">
        <v>34</v>
      </c>
    </row>
    <row r="10" spans="1:53" ht="13.8" x14ac:dyDescent="0.25">
      <c r="A10" s="29"/>
      <c r="B10" s="30"/>
      <c r="C10" s="31"/>
      <c r="D10" s="31"/>
      <c r="E10" s="36"/>
      <c r="F10" s="17">
        <f>IF(OR($E9="M",$E9="W"),IF($D10="u60",F9*0.035*IF(OR(AND(F9&lt;100, $E9="W"), AND(F9&lt;400,$E9="M")),0,1),IF($D10="60-69",F9*0.025*IF(OR(AND(F9&lt;100, $E9="W"), AND(F9&lt;400,$E9="M")),0,1),IF($D10="70+",F9*0*IF(OR(AND(F9&lt;100, $E9="W"), AND(F9&lt;400,$E9="M")),0,1),F9*0.035*IF(OR(AND(F9&lt;100, $E9="W"), AND(F9&lt;400,$E9="M")),0,1)))),0)</f>
        <v>0</v>
      </c>
      <c r="G10" s="17">
        <f>IF(OR($E9="M",$E9="W"),IF($D10="u60",G9*0.035*IF(OR(AND(G9&lt;100, $E9="W"), AND(G9&lt;400,$E9="M")),0,1),IF($D10="60-69",G9*0.025*IF(OR(AND(G9&lt;100, $E9="W"), AND(G9&lt;400,$E9="M")),0,1),IF($D10="70+",G9*0*IF(OR(AND(G9&lt;100, $E9="W"), AND(G9&lt;400,$E9="M")),0,1),G9*0.035*IF(OR(AND(G9&lt;100, $E9="W"), AND(G9&lt;400,$E9="M")),0,1)))),0)</f>
        <v>0</v>
      </c>
      <c r="H10" s="17">
        <f>IF(OR($E9="M",$E9="W"),IF($D10="u60",H9*0.035*IF(OR(AND(H9&lt;100, $E9="W"), AND(H9&lt;400,$E9="M")),0,1),IF($D10="60-69",H9*0.025*IF(OR(AND(H9&lt;100, $E9="W"), AND(H9&lt;400,$E9="M")),0,1),IF($D10="70+",H9*0*IF(OR(AND(H9&lt;100, $E9="W"), AND(H9&lt;400,$E9="M")),0,1),H9*0.035*IF(OR(AND(H9&lt;100, $E9="W"), AND(H9&lt;400,$E9="M")),0,1)))),0)</f>
        <v>0</v>
      </c>
      <c r="I10" s="17">
        <f>IF(OR($E9="M",$E9="W"),IF($D10="u60",I9*0.035*IF(OR(AND(I9&lt;100, $E9="W"), AND(I9&lt;400,$E9="M")),0,1),IF($D10="60-69",I9*0.025*IF(OR(AND(I9&lt;100, $E9="W"), AND(I9&lt;400,$E9="M")),0,1),IF($D10="70+",I9*0*IF(OR(AND(I9&lt;100, $E9="W"), AND(I9&lt;400,$E9="M")),0,1),I9*0.035*IF(OR(AND(I9&lt;100, $E9="W"), AND(I9&lt;400,$E9="M")),0,1)))),0)</f>
        <v>0</v>
      </c>
      <c r="J10" s="17">
        <f>IF(OR($E9="M",$E9="W"),IF($D10="u60",J9*0.035*IF(OR(AND(J9&lt;100, $E9="W"), AND(J9&lt;400,$E9="M")),0,1),IF($D10="60-69",J9*0.025*IF(OR(AND(J9&lt;100, $E9="W"), AND(J9&lt;400,$E9="M")),0,1),IF($D10="70+",J9*0*IF(OR(AND(J9&lt;100, $E9="W"), AND(J9&lt;400,$E9="M")),0,1),J9*0.035*IF(OR(AND(J9&lt;100, $E9="W"), AND(J9&lt;400,$E9="M")),0,1)))),0)</f>
        <v>0</v>
      </c>
      <c r="K10" s="17">
        <f t="shared" si="0"/>
        <v>0</v>
      </c>
      <c r="L10" s="17"/>
      <c r="M10" s="62"/>
      <c r="N10" s="68"/>
      <c r="O10" s="69"/>
      <c r="T10" s="45"/>
    </row>
    <row r="11" spans="1:53" ht="14.4" thickBot="1" x14ac:dyDescent="0.3">
      <c r="A11" s="18"/>
      <c r="B11" s="19"/>
      <c r="C11" s="20"/>
      <c r="D11" s="20"/>
      <c r="E11" s="36"/>
      <c r="F11" s="21">
        <f>IF(OR($E9="M",$E9="W"),IF($D10="u60",F9*IF(OR(AND(F9&lt;100, $E9="W"), AND(F9&lt;400,$E9="M")),0.07,0.035),IF($D10="60-69",F9*0.025*IF(OR(AND(F9&lt;100, $E9="W"), AND(F9&lt;400,$E9="M")),1,0),IF($D10="70+",F9*0,F9*IF(OR(AND(F9&lt;100, $E9="W"), AND(F9&lt;400,$E9="M")),0.07,0.035)))),0)</f>
        <v>0</v>
      </c>
      <c r="G11" s="21">
        <f>IF(OR($E9="M",$E9="W"),IF($D10="u60",G9*IF(OR(AND(G9&lt;100, $E9="W"), AND(G9&lt;400,$E9="M")),0.07,0.035),IF($D10="60-69",G9*0.025*IF(OR(AND(G9&lt;100, $E9="W"), AND(G9&lt;400,$E9="M")),1,0),IF($D10="70+",G9*0,G9*IF(OR(AND(G9&lt;100, $E9="W"), AND(G9&lt;400,$E9="M")),0.07,0.035)))),0)</f>
        <v>0</v>
      </c>
      <c r="H11" s="21">
        <f>IF(OR($E9="M",$E9="W"),IF($D10="u60",H9*IF(OR(AND(H9&lt;100, $E9="W"), AND(H9&lt;400,$E9="M")),0.07,0.035),IF($D10="60-69",H9*0.025*IF(OR(AND(H9&lt;100, $E9="W"), AND(H9&lt;400,$E9="M")),1,0),IF($D10="70+",H9*0,H9*IF(OR(AND(H9&lt;100, $E9="W"), AND(H9&lt;400,$E9="M")),0.07,0.035)))),0)</f>
        <v>0</v>
      </c>
      <c r="I11" s="21">
        <f>IF(OR($E9="M",$E9="W"),IF($D10="u60",I9*IF(OR(AND(I9&lt;100, $E9="W"), AND(I9&lt;400,$E9="M")),0.07,0.035),IF($D10="60-69",I9*0.025*IF(OR(AND(I9&lt;100, $E9="W"), AND(I9&lt;400,$E9="M")),1,0),IF($D10="70+",I9*0,I9*IF(OR(AND(I9&lt;100, $E9="W"), AND(I9&lt;400,$E9="M")),0.07,0.035)))),0)</f>
        <v>0</v>
      </c>
      <c r="J11" s="21">
        <f>IF(OR($E9="M",$E9="W"),IF($D10="u60",J9*IF(OR(AND(J9&lt;100, $E9="W"), AND(J9&lt;400,$E9="M")),0.07,0.035),IF($D10="60-69",J9*0.025*IF(OR(AND(J9&lt;100, $E9="W"), AND(J9&lt;400,$E9="M")),1,0),IF($D10="70+",J9*0,J9*IF(OR(AND(J9&lt;100, $E9="W"), AND(J9&lt;400,$E9="M")),0.07,0.035)))),0)</f>
        <v>0</v>
      </c>
      <c r="K11" s="21">
        <f t="shared" si="0"/>
        <v>0</v>
      </c>
      <c r="L11" s="21">
        <f>SUM(K10:K11)</f>
        <v>0</v>
      </c>
      <c r="M11" s="63"/>
      <c r="N11" s="70"/>
      <c r="O11" s="71"/>
    </row>
    <row r="12" spans="1:53" ht="14.4" thickTop="1" x14ac:dyDescent="0.25">
      <c r="A12" s="14"/>
      <c r="B12" s="15"/>
      <c r="C12" s="16"/>
      <c r="D12" s="16"/>
      <c r="E12" s="36" t="s">
        <v>21</v>
      </c>
      <c r="F12" s="37"/>
      <c r="G12" s="37"/>
      <c r="H12" s="37"/>
      <c r="I12" s="37"/>
      <c r="J12" s="37"/>
      <c r="K12" s="17">
        <f t="shared" si="0"/>
        <v>0</v>
      </c>
      <c r="L12" s="17">
        <f>IF(D13="70+",0,K12)</f>
        <v>0</v>
      </c>
      <c r="M12" s="61">
        <f>COUNTIF(F12:J12,"&gt;0")</f>
        <v>0</v>
      </c>
      <c r="N12" s="66"/>
      <c r="O12" s="67"/>
    </row>
    <row r="13" spans="1:53" ht="13.8" x14ac:dyDescent="0.25">
      <c r="A13" s="29"/>
      <c r="B13" s="30"/>
      <c r="C13" s="31"/>
      <c r="D13" s="31"/>
      <c r="E13" s="36"/>
      <c r="F13" s="17">
        <f>IF(OR($E12="M",$E12="W"),IF($D13="u60",F12*0.035*IF(OR(AND(F12&lt;100, $E12="W"), AND(F12&lt;400,$E12="M")),0,1),IF($D13="60-69",F12*0.025*IF(OR(AND(F12&lt;100, $E12="W"), AND(F12&lt;400,$E12="M")),0,1),IF($D13="70+",F12*0*IF(OR(AND(F12&lt;100, $E12="W"), AND(F12&lt;400,$E12="M")),0,1),F12*0.035*IF(OR(AND(F12&lt;100, $E12="W"), AND(F12&lt;400,$E12="M")),0,1)))),0)</f>
        <v>0</v>
      </c>
      <c r="G13" s="17">
        <f>IF(OR($E12="M",$E12="W"),IF($D13="u60",G12*0.035*IF(OR(AND(G12&lt;100, $E12="W"), AND(G12&lt;400,$E12="M")),0,1),IF($D13="60-69",G12*0.025*IF(OR(AND(G12&lt;100, $E12="W"), AND(G12&lt;400,$E12="M")),0,1),IF($D13="70+",G12*0*IF(OR(AND(G12&lt;100, $E12="W"), AND(G12&lt;400,$E12="M")),0,1),G12*0.035*IF(OR(AND(G12&lt;100, $E12="W"), AND(G12&lt;400,$E12="M")),0,1)))),0)</f>
        <v>0</v>
      </c>
      <c r="H13" s="17">
        <f>IF(OR($E12="M",$E12="W"),IF($D13="u60",H12*0.035*IF(OR(AND(H12&lt;100, $E12="W"), AND(H12&lt;400,$E12="M")),0,1),IF($D13="60-69",H12*0.025*IF(OR(AND(H12&lt;100, $E12="W"), AND(H12&lt;400,$E12="M")),0,1),IF($D13="70+",H12*0*IF(OR(AND(H12&lt;100, $E12="W"), AND(H12&lt;400,$E12="M")),0,1),H12*0.035*IF(OR(AND(H12&lt;100, $E12="W"), AND(H12&lt;400,$E12="M")),0,1)))),0)</f>
        <v>0</v>
      </c>
      <c r="I13" s="17">
        <f>IF(OR($E12="M",$E12="W"),IF($D13="u60",I12*0.035*IF(OR(AND(I12&lt;100, $E12="W"), AND(I12&lt;400,$E12="M")),0,1),IF($D13="60-69",I12*0.025*IF(OR(AND(I12&lt;100, $E12="W"), AND(I12&lt;400,$E12="M")),0,1),IF($D13="70+",I12*0*IF(OR(AND(I12&lt;100, $E12="W"), AND(I12&lt;400,$E12="M")),0,1),I12*0.035*IF(OR(AND(I12&lt;100, $E12="W"), AND(I12&lt;400,$E12="M")),0,1)))),0)</f>
        <v>0</v>
      </c>
      <c r="J13" s="17">
        <f>IF(OR($E12="M",$E12="W"),IF($D13="u60",J12*0.035*IF(OR(AND(J12&lt;100, $E12="W"), AND(J12&lt;400,$E12="M")),0,1),IF($D13="60-69",J12*0.025*IF(OR(AND(J12&lt;100, $E12="W"), AND(J12&lt;400,$E12="M")),0,1),IF($D13="70+",J12*0*IF(OR(AND(J12&lt;100, $E12="W"), AND(J12&lt;400,$E12="M")),0,1),J12*0.035*IF(OR(AND(J12&lt;100, $E12="W"), AND(J12&lt;400,$E12="M")),0,1)))),0)</f>
        <v>0</v>
      </c>
      <c r="K13" s="17">
        <f t="shared" si="0"/>
        <v>0</v>
      </c>
      <c r="L13" s="17"/>
      <c r="M13" s="62"/>
      <c r="N13" s="68"/>
      <c r="O13" s="69"/>
    </row>
    <row r="14" spans="1:53" ht="14.4" thickBot="1" x14ac:dyDescent="0.3">
      <c r="A14" s="18"/>
      <c r="B14" s="19"/>
      <c r="C14" s="20"/>
      <c r="D14" s="20"/>
      <c r="E14" s="36"/>
      <c r="F14" s="21">
        <f>IF(OR($E12="M",$E12="W"),IF($D13="u60",F12*IF(OR(AND(F12&lt;100, $E12="W"), AND(F12&lt;400,$E12="M")),0.07,0.035),IF($D13="60-69",F12*0.025*IF(OR(AND(F12&lt;100, $E12="W"), AND(F12&lt;400,$E12="M")),1,0),IF($D13="70+",F12*0,F12*IF(OR(AND(F12&lt;100, $E12="W"), AND(F12&lt;400,$E12="M")),0.07,0.035)))),0)</f>
        <v>0</v>
      </c>
      <c r="G14" s="21">
        <f>IF(OR($E12="M",$E12="W"),IF($D13="u60",G12*IF(OR(AND(G12&lt;100, $E12="W"), AND(G12&lt;400,$E12="M")),0.07,0.035),IF($D13="60-69",G12*0.025*IF(OR(AND(G12&lt;100, $E12="W"), AND(G12&lt;400,$E12="M")),1,0),IF($D13="70+",G12*0,G12*IF(OR(AND(G12&lt;100, $E12="W"), AND(G12&lt;400,$E12="M")),0.07,0.035)))),0)</f>
        <v>0</v>
      </c>
      <c r="H14" s="21">
        <f>IF(OR($E12="M",$E12="W"),IF($D13="u60",H12*IF(OR(AND(H12&lt;100, $E12="W"), AND(H12&lt;400,$E12="M")),0.07,0.035),IF($D13="60-69",H12*0.025*IF(OR(AND(H12&lt;100, $E12="W"), AND(H12&lt;400,$E12="M")),1,0),IF($D13="70+",H12*0,H12*IF(OR(AND(H12&lt;100, $E12="W"), AND(H12&lt;400,$E12="M")),0.07,0.035)))),0)</f>
        <v>0</v>
      </c>
      <c r="I14" s="21">
        <f>IF(OR($E12="M",$E12="W"),IF($D13="u60",I12*IF(OR(AND(I12&lt;100, $E12="W"), AND(I12&lt;400,$E12="M")),0.07,0.035),IF($D13="60-69",I12*0.025*IF(OR(AND(I12&lt;100, $E12="W"), AND(I12&lt;400,$E12="M")),1,0),IF($D13="70+",I12*0,I12*IF(OR(AND(I12&lt;100, $E12="W"), AND(I12&lt;400,$E12="M")),0.07,0.035)))),0)</f>
        <v>0</v>
      </c>
      <c r="J14" s="21">
        <f>IF(OR($E12="M",$E12="W"),IF($D13="u60",J12*IF(OR(AND(J12&lt;100, $E12="W"), AND(J12&lt;400,$E12="M")),0.07,0.035),IF($D13="60-69",J12*0.025*IF(OR(AND(J12&lt;100, $E12="W"), AND(J12&lt;400,$E12="M")),1,0),IF($D13="70+",J12*0,J12*IF(OR(AND(J12&lt;100, $E12="W"), AND(J12&lt;400,$E12="M")),0.07,0.035)))),0)</f>
        <v>0</v>
      </c>
      <c r="K14" s="21">
        <f t="shared" si="0"/>
        <v>0</v>
      </c>
      <c r="L14" s="21">
        <f>SUM(K13:K14)</f>
        <v>0</v>
      </c>
      <c r="M14" s="63"/>
      <c r="N14" s="70"/>
      <c r="O14" s="71"/>
    </row>
    <row r="15" spans="1:53" ht="14.4" thickTop="1" x14ac:dyDescent="0.25">
      <c r="A15" s="14"/>
      <c r="B15" s="15"/>
      <c r="C15" s="16"/>
      <c r="D15" s="16"/>
      <c r="E15" s="36" t="s">
        <v>21</v>
      </c>
      <c r="F15" s="37"/>
      <c r="G15" s="37"/>
      <c r="H15" s="37"/>
      <c r="I15" s="37"/>
      <c r="J15" s="37"/>
      <c r="K15" s="17">
        <f t="shared" si="0"/>
        <v>0</v>
      </c>
      <c r="L15" s="17">
        <f>IF(D16="70+",0,K15)</f>
        <v>0</v>
      </c>
      <c r="M15" s="61">
        <f>COUNTIF(F15:J15,"&gt;0")</f>
        <v>0</v>
      </c>
      <c r="N15" s="66"/>
      <c r="O15" s="67"/>
    </row>
    <row r="16" spans="1:53" ht="13.8" x14ac:dyDescent="0.25">
      <c r="A16" s="29"/>
      <c r="B16" s="30"/>
      <c r="C16" s="31"/>
      <c r="D16" s="31"/>
      <c r="E16" s="36"/>
      <c r="F16" s="17">
        <f>IF(OR($E15="M",$E15="W"),IF($D16="u60",F15*0.035*IF(OR(AND(F15&lt;100, $E15="W"), AND(F15&lt;400,$E15="M")),0,1),IF($D16="60-69",F15*0.025*IF(OR(AND(F15&lt;100, $E15="W"), AND(F15&lt;400,$E15="M")),0,1),IF($D16="70+",F15*0*IF(OR(AND(F15&lt;100, $E15="W"), AND(F15&lt;400,$E15="M")),0,1),F15*0.035*IF(OR(AND(F15&lt;100, $E15="W"), AND(F15&lt;400,$E15="M")),0,1)))),0)</f>
        <v>0</v>
      </c>
      <c r="G16" s="17">
        <f>IF(OR($E15="M",$E15="W"),IF($D16="u60",G15*0.035*IF(OR(AND(G15&lt;100, $E15="W"), AND(G15&lt;400,$E15="M")),0,1),IF($D16="60-69",G15*0.025*IF(OR(AND(G15&lt;100, $E15="W"), AND(G15&lt;400,$E15="M")),0,1),IF($D16="70+",G15*0*IF(OR(AND(G15&lt;100, $E15="W"), AND(G15&lt;400,$E15="M")),0,1),G15*0.035*IF(OR(AND(G15&lt;100, $E15="W"), AND(G15&lt;400,$E15="M")),0,1)))),0)</f>
        <v>0</v>
      </c>
      <c r="H16" s="17">
        <f>IF(OR($E15="M",$E15="W"),IF($D16="u60",H15*0.035*IF(OR(AND(H15&lt;100, $E15="W"), AND(H15&lt;400,$E15="M")),0,1),IF($D16="60-69",H15*0.025*IF(OR(AND(H15&lt;100, $E15="W"), AND(H15&lt;400,$E15="M")),0,1),IF($D16="70+",H15*0*IF(OR(AND(H15&lt;100, $E15="W"), AND(H15&lt;400,$E15="M")),0,1),H15*0.035*IF(OR(AND(H15&lt;100, $E15="W"), AND(H15&lt;400,$E15="M")),0,1)))),0)</f>
        <v>0</v>
      </c>
      <c r="I16" s="17">
        <f>IF(OR($E15="M",$E15="W"),IF($D16="u60",I15*0.035*IF(OR(AND(I15&lt;100, $E15="W"), AND(I15&lt;400,$E15="M")),0,1),IF($D16="60-69",I15*0.025*IF(OR(AND(I15&lt;100, $E15="W"), AND(I15&lt;400,$E15="M")),0,1),IF($D16="70+",I15*0*IF(OR(AND(I15&lt;100, $E15="W"), AND(I15&lt;400,$E15="M")),0,1),I15*0.035*IF(OR(AND(I15&lt;100, $E15="W"), AND(I15&lt;400,$E15="M")),0,1)))),0)</f>
        <v>0</v>
      </c>
      <c r="J16" s="17">
        <f>IF(OR($E15="M",$E15="W"),IF($D16="u60",J15*0.035*IF(OR(AND(J15&lt;100, $E15="W"), AND(J15&lt;400,$E15="M")),0,1),IF($D16="60-69",J15*0.025*IF(OR(AND(J15&lt;100, $E15="W"), AND(J15&lt;400,$E15="M")),0,1),IF($D16="70+",J15*0*IF(OR(AND(J15&lt;100, $E15="W"), AND(J15&lt;400,$E15="M")),0,1),J15*0.035*IF(OR(AND(J15&lt;100, $E15="W"), AND(J15&lt;400,$E15="M")),0,1)))),0)</f>
        <v>0</v>
      </c>
      <c r="K16" s="17">
        <f t="shared" si="0"/>
        <v>0</v>
      </c>
      <c r="L16" s="17"/>
      <c r="M16" s="62"/>
      <c r="N16" s="68"/>
      <c r="O16" s="69"/>
    </row>
    <row r="17" spans="1:15" ht="14.4" thickBot="1" x14ac:dyDescent="0.3">
      <c r="A17" s="18"/>
      <c r="B17" s="19"/>
      <c r="C17" s="20"/>
      <c r="D17" s="20"/>
      <c r="E17" s="36"/>
      <c r="F17" s="21">
        <f>IF(OR($E15="M",$E15="W"),IF($D16="u60",F15*IF(OR(AND(F15&lt;100, $E15="W"), AND(F15&lt;400,$E15="M")),0.07,0.035),IF($D16="60-69",F15*0.025*IF(OR(AND(F15&lt;100, $E15="W"), AND(F15&lt;400,$E15="M")),1,0),IF($D16="70+",F15*0,F15*IF(OR(AND(F15&lt;100, $E15="W"), AND(F15&lt;400,$E15="M")),0.07,0.035)))),0)</f>
        <v>0</v>
      </c>
      <c r="G17" s="21">
        <f>IF(OR($E15="M",$E15="W"),IF($D16="u60",G15*IF(OR(AND(G15&lt;100, $E15="W"), AND(G15&lt;400,$E15="M")),0.07,0.035),IF($D16="60-69",G15*0.025*IF(OR(AND(G15&lt;100, $E15="W"), AND(G15&lt;400,$E15="M")),1,0),IF($D16="70+",G15*0,G15*IF(OR(AND(G15&lt;100, $E15="W"), AND(G15&lt;400,$E15="M")),0.07,0.035)))),0)</f>
        <v>0</v>
      </c>
      <c r="H17" s="21">
        <f>IF(OR($E15="M",$E15="W"),IF($D16="u60",H15*IF(OR(AND(H15&lt;100, $E15="W"), AND(H15&lt;400,$E15="M")),0.07,0.035),IF($D16="60-69",H15*0.025*IF(OR(AND(H15&lt;100, $E15="W"), AND(H15&lt;400,$E15="M")),1,0),IF($D16="70+",H15*0,H15*IF(OR(AND(H15&lt;100, $E15="W"), AND(H15&lt;400,$E15="M")),0.07,0.035)))),0)</f>
        <v>0</v>
      </c>
      <c r="I17" s="21">
        <f>IF(OR($E15="M",$E15="W"),IF($D16="u60",I15*IF(OR(AND(I15&lt;100, $E15="W"), AND(I15&lt;400,$E15="M")),0.07,0.035),IF($D16="60-69",I15*0.025*IF(OR(AND(I15&lt;100, $E15="W"), AND(I15&lt;400,$E15="M")),1,0),IF($D16="70+",I15*0,I15*IF(OR(AND(I15&lt;100, $E15="W"), AND(I15&lt;400,$E15="M")),0.07,0.035)))),0)</f>
        <v>0</v>
      </c>
      <c r="J17" s="21">
        <f>IF(OR($E15="M",$E15="W"),IF($D16="u60",J15*IF(OR(AND(J15&lt;100, $E15="W"), AND(J15&lt;400,$E15="M")),0.07,0.035),IF($D16="60-69",J15*0.025*IF(OR(AND(J15&lt;100, $E15="W"), AND(J15&lt;400,$E15="M")),1,0),IF($D16="70+",J15*0,J15*IF(OR(AND(J15&lt;100, $E15="W"), AND(J15&lt;400,$E15="M")),0.07,0.035)))),0)</f>
        <v>0</v>
      </c>
      <c r="K17" s="21">
        <f t="shared" si="0"/>
        <v>0</v>
      </c>
      <c r="L17" s="21">
        <f>SUM(K16:K17)</f>
        <v>0</v>
      </c>
      <c r="M17" s="63"/>
      <c r="N17" s="70"/>
      <c r="O17" s="71"/>
    </row>
    <row r="18" spans="1:15" ht="14.4" thickTop="1" x14ac:dyDescent="0.25">
      <c r="A18" s="14"/>
      <c r="B18" s="15"/>
      <c r="C18" s="16"/>
      <c r="D18" s="16"/>
      <c r="E18" s="36" t="s">
        <v>21</v>
      </c>
      <c r="F18" s="37"/>
      <c r="G18" s="37"/>
      <c r="H18" s="37"/>
      <c r="I18" s="37"/>
      <c r="J18" s="37"/>
      <c r="K18" s="17">
        <f t="shared" si="0"/>
        <v>0</v>
      </c>
      <c r="L18" s="17">
        <f>IF(D19="70+",0,K18)</f>
        <v>0</v>
      </c>
      <c r="M18" s="61">
        <f>COUNTIF(F18:J18,"&gt;0")</f>
        <v>0</v>
      </c>
      <c r="N18" s="66"/>
      <c r="O18" s="67"/>
    </row>
    <row r="19" spans="1:15" ht="13.8" x14ac:dyDescent="0.25">
      <c r="A19" s="29"/>
      <c r="B19" s="30"/>
      <c r="C19" s="31"/>
      <c r="D19" s="31"/>
      <c r="E19" s="36"/>
      <c r="F19" s="17">
        <f>IF(OR($E18="M",$E18="W"),IF($D19="u60",F18*0.035*IF(OR(AND(F18&lt;100, $E18="W"), AND(F18&lt;400,$E18="M")),0,1),IF($D19="60-69",F18*0.025*IF(OR(AND(F18&lt;100, $E18="W"), AND(F18&lt;400,$E18="M")),0,1),IF($D19="70+",F18*0*IF(OR(AND(F18&lt;100, $E18="W"), AND(F18&lt;400,$E18="M")),0,1),F18*0.035*IF(OR(AND(F18&lt;100, $E18="W"), AND(F18&lt;400,$E18="M")),0,1)))),0)</f>
        <v>0</v>
      </c>
      <c r="G19" s="17">
        <f>IF(OR($E18="M",$E18="W"),IF($D19="u60",G18*0.035*IF(OR(AND(G18&lt;100, $E18="W"), AND(G18&lt;400,$E18="M")),0,1),IF($D19="60-69",G18*0.025*IF(OR(AND(G18&lt;100, $E18="W"), AND(G18&lt;400,$E18="M")),0,1),IF($D19="70+",G18*0*IF(OR(AND(G18&lt;100, $E18="W"), AND(G18&lt;400,$E18="M")),0,1),G18*0.035*IF(OR(AND(G18&lt;100, $E18="W"), AND(G18&lt;400,$E18="M")),0,1)))),0)</f>
        <v>0</v>
      </c>
      <c r="H19" s="17">
        <f>IF(OR($E18="M",$E18="W"),IF($D19="u60",H18*0.035*IF(OR(AND(H18&lt;100, $E18="W"), AND(H18&lt;400,$E18="M")),0,1),IF($D19="60-69",H18*0.025*IF(OR(AND(H18&lt;100, $E18="W"), AND(H18&lt;400,$E18="M")),0,1),IF($D19="70+",H18*0*IF(OR(AND(H18&lt;100, $E18="W"), AND(H18&lt;400,$E18="M")),0,1),H18*0.035*IF(OR(AND(H18&lt;100, $E18="W"), AND(H18&lt;400,$E18="M")),0,1)))),0)</f>
        <v>0</v>
      </c>
      <c r="I19" s="17">
        <f>IF(OR($E18="M",$E18="W"),IF($D19="u60",I18*0.035*IF(OR(AND(I18&lt;100, $E18="W"), AND(I18&lt;400,$E18="M")),0,1),IF($D19="60-69",I18*0.025*IF(OR(AND(I18&lt;100, $E18="W"), AND(I18&lt;400,$E18="M")),0,1),IF($D19="70+",I18*0*IF(OR(AND(I18&lt;100, $E18="W"), AND(I18&lt;400,$E18="M")),0,1),I18*0.035*IF(OR(AND(I18&lt;100, $E18="W"), AND(I18&lt;400,$E18="M")),0,1)))),0)</f>
        <v>0</v>
      </c>
      <c r="J19" s="17">
        <f>IF(OR($E18="M",$E18="W"),IF($D19="u60",J18*0.035*IF(OR(AND(J18&lt;100, $E18="W"), AND(J18&lt;400,$E18="M")),0,1),IF($D19="60-69",J18*0.025*IF(OR(AND(J18&lt;100, $E18="W"), AND(J18&lt;400,$E18="M")),0,1),IF($D19="70+",J18*0*IF(OR(AND(J18&lt;100, $E18="W"), AND(J18&lt;400,$E18="M")),0,1),J18*0.035*IF(OR(AND(J18&lt;100, $E18="W"), AND(J18&lt;400,$E18="M")),0,1)))),0)</f>
        <v>0</v>
      </c>
      <c r="K19" s="17">
        <f t="shared" si="0"/>
        <v>0</v>
      </c>
      <c r="L19" s="17"/>
      <c r="M19" s="62"/>
      <c r="N19" s="68"/>
      <c r="O19" s="69"/>
    </row>
    <row r="20" spans="1:15" ht="14.4" thickBot="1" x14ac:dyDescent="0.3">
      <c r="A20" s="18"/>
      <c r="B20" s="19"/>
      <c r="C20" s="20"/>
      <c r="D20" s="20"/>
      <c r="E20" s="36"/>
      <c r="F20" s="21">
        <f>IF(OR($E18="M",$E18="W"),IF($D19="u60",F18*IF(OR(AND(F18&lt;100, $E18="W"), AND(F18&lt;400,$E18="M")),0.07,0.035),IF($D19="60-69",F18*0.025*IF(OR(AND(F18&lt;100, $E18="W"), AND(F18&lt;400,$E18="M")),1,0),IF($D19="70+",F18*0,F18*IF(OR(AND(F18&lt;100, $E18="W"), AND(F18&lt;400,$E18="M")),0.07,0.035)))),0)</f>
        <v>0</v>
      </c>
      <c r="G20" s="21">
        <f>IF(OR($E18="M",$E18="W"),IF($D19="u60",G18*IF(OR(AND(G18&lt;100, $E18="W"), AND(G18&lt;400,$E18="M")),0.07,0.035),IF($D19="60-69",G18*0.025*IF(OR(AND(G18&lt;100, $E18="W"), AND(G18&lt;400,$E18="M")),1,0),IF($D19="70+",G18*0,G18*IF(OR(AND(G18&lt;100, $E18="W"), AND(G18&lt;400,$E18="M")),0.07,0.035)))),0)</f>
        <v>0</v>
      </c>
      <c r="H20" s="21">
        <f>IF(OR($E18="M",$E18="W"),IF($D19="u60",H18*IF(OR(AND(H18&lt;100, $E18="W"), AND(H18&lt;400,$E18="M")),0.07,0.035),IF($D19="60-69",H18*0.025*IF(OR(AND(H18&lt;100, $E18="W"), AND(H18&lt;400,$E18="M")),1,0),IF($D19="70+",H18*0,H18*IF(OR(AND(H18&lt;100, $E18="W"), AND(H18&lt;400,$E18="M")),0.07,0.035)))),0)</f>
        <v>0</v>
      </c>
      <c r="I20" s="21">
        <f>IF(OR($E18="M",$E18="W"),IF($D19="u60",I18*IF(OR(AND(I18&lt;100, $E18="W"), AND(I18&lt;400,$E18="M")),0.07,0.035),IF($D19="60-69",I18*0.025*IF(OR(AND(I18&lt;100, $E18="W"), AND(I18&lt;400,$E18="M")),1,0),IF($D19="70+",I18*0,I18*IF(OR(AND(I18&lt;100, $E18="W"), AND(I18&lt;400,$E18="M")),0.07,0.035)))),0)</f>
        <v>0</v>
      </c>
      <c r="J20" s="21">
        <f>IF(OR($E18="M",$E18="W"),IF($D19="u60",J18*IF(OR(AND(J18&lt;100, $E18="W"), AND(J18&lt;400,$E18="M")),0.07,0.035),IF($D19="60-69",J18*0.025*IF(OR(AND(J18&lt;100, $E18="W"), AND(J18&lt;400,$E18="M")),1,0),IF($D19="70+",J18*0,J18*IF(OR(AND(J18&lt;100, $E18="W"), AND(J18&lt;400,$E18="M")),0.07,0.035)))),0)</f>
        <v>0</v>
      </c>
      <c r="K20" s="21">
        <f t="shared" si="0"/>
        <v>0</v>
      </c>
      <c r="L20" s="21">
        <f>SUM(K19:K20)</f>
        <v>0</v>
      </c>
      <c r="M20" s="63"/>
      <c r="N20" s="70"/>
      <c r="O20" s="71"/>
    </row>
    <row r="21" spans="1:15" ht="14.4" thickTop="1" x14ac:dyDescent="0.25">
      <c r="A21" s="14"/>
      <c r="B21" s="15"/>
      <c r="C21" s="16"/>
      <c r="D21" s="16"/>
      <c r="E21" s="36" t="s">
        <v>21</v>
      </c>
      <c r="F21" s="37"/>
      <c r="G21" s="37"/>
      <c r="H21" s="37"/>
      <c r="I21" s="37"/>
      <c r="J21" s="37"/>
      <c r="K21" s="17">
        <f t="shared" si="0"/>
        <v>0</v>
      </c>
      <c r="L21" s="17">
        <f>IF(D22="70+",0,K21)</f>
        <v>0</v>
      </c>
      <c r="M21" s="61">
        <f>COUNTIF(F21:J21,"&gt;0")</f>
        <v>0</v>
      </c>
      <c r="N21" s="66"/>
      <c r="O21" s="67"/>
    </row>
    <row r="22" spans="1:15" ht="13.8" x14ac:dyDescent="0.25">
      <c r="A22" s="29"/>
      <c r="B22" s="30"/>
      <c r="C22" s="31"/>
      <c r="D22" s="31"/>
      <c r="E22" s="36"/>
      <c r="F22" s="17">
        <f>IF(OR($E21="M",$E21="W"),IF($D22="u60",F21*0.035*IF(OR(AND(F21&lt;100, $E21="W"), AND(F21&lt;400,$E21="M")),0,1),IF($D22="60-69",F21*0.025*IF(OR(AND(F21&lt;100, $E21="W"), AND(F21&lt;400,$E21="M")),0,1),IF($D22="70+",F21*0*IF(OR(AND(F21&lt;100, $E21="W"), AND(F21&lt;400,$E21="M")),0,1),F21*0.035*IF(OR(AND(F21&lt;100, $E21="W"), AND(F21&lt;400,$E21="M")),0,1)))),0)</f>
        <v>0</v>
      </c>
      <c r="G22" s="17">
        <f>IF(OR($E21="M",$E21="W"),IF($D22="u60",G21*0.035*IF(OR(AND(G21&lt;100, $E21="W"), AND(G21&lt;400,$E21="M")),0,1),IF($D22="60-69",G21*0.025*IF(OR(AND(G21&lt;100, $E21="W"), AND(G21&lt;400,$E21="M")),0,1),IF($D22="70+",G21*0*IF(OR(AND(G21&lt;100, $E21="W"), AND(G21&lt;400,$E21="M")),0,1),G21*0.035*IF(OR(AND(G21&lt;100, $E21="W"), AND(G21&lt;400,$E21="M")),0,1)))),0)</f>
        <v>0</v>
      </c>
      <c r="H22" s="17">
        <f>IF(OR($E21="M",$E21="W"),IF($D22="u60",H21*0.035*IF(OR(AND(H21&lt;100, $E21="W"), AND(H21&lt;400,$E21="M")),0,1),IF($D22="60-69",H21*0.025*IF(OR(AND(H21&lt;100, $E21="W"), AND(H21&lt;400,$E21="M")),0,1),IF($D22="70+",H21*0*IF(OR(AND(H21&lt;100, $E21="W"), AND(H21&lt;400,$E21="M")),0,1),H21*0.035*IF(OR(AND(H21&lt;100, $E21="W"), AND(H21&lt;400,$E21="M")),0,1)))),0)</f>
        <v>0</v>
      </c>
      <c r="I22" s="17">
        <f>IF(OR($E21="M",$E21="W"),IF($D22="u60",I21*0.035*IF(OR(AND(I21&lt;100, $E21="W"), AND(I21&lt;400,$E21="M")),0,1),IF($D22="60-69",I21*0.025*IF(OR(AND(I21&lt;100, $E21="W"), AND(I21&lt;400,$E21="M")),0,1),IF($D22="70+",I21*0*IF(OR(AND(I21&lt;100, $E21="W"), AND(I21&lt;400,$E21="M")),0,1),I21*0.035*IF(OR(AND(I21&lt;100, $E21="W"), AND(I21&lt;400,$E21="M")),0,1)))),0)</f>
        <v>0</v>
      </c>
      <c r="J22" s="17">
        <f>IF(OR($E21="M",$E21="W"),IF($D22="u60",J21*0.035*IF(OR(AND(J21&lt;100, $E21="W"), AND(J21&lt;400,$E21="M")),0,1),IF($D22="60-69",J21*0.025*IF(OR(AND(J21&lt;100, $E21="W"), AND(J21&lt;400,$E21="M")),0,1),IF($D22="70+",J21*0*IF(OR(AND(J21&lt;100, $E21="W"), AND(J21&lt;400,$E21="M")),0,1),J21*0.035*IF(OR(AND(J21&lt;100, $E21="W"), AND(J21&lt;400,$E21="M")),0,1)))),0)</f>
        <v>0</v>
      </c>
      <c r="K22" s="17">
        <f t="shared" si="0"/>
        <v>0</v>
      </c>
      <c r="L22" s="17"/>
      <c r="M22" s="62"/>
      <c r="N22" s="68"/>
      <c r="O22" s="69"/>
    </row>
    <row r="23" spans="1:15" ht="14.4" thickBot="1" x14ac:dyDescent="0.3">
      <c r="A23" s="18"/>
      <c r="B23" s="19"/>
      <c r="C23" s="20"/>
      <c r="D23" s="20"/>
      <c r="E23" s="36"/>
      <c r="F23" s="21">
        <f>IF(OR($E21="M",$E21="W"),IF($D22="u60",F21*IF(OR(AND(F21&lt;100, $E21="W"), AND(F21&lt;400,$E21="M")),0.07,0.035),IF($D22="60-69",F21*0.025*IF(OR(AND(F21&lt;100, $E21="W"), AND(F21&lt;400,$E21="M")),1,0),IF($D22="70+",F21*0,F21*IF(OR(AND(F21&lt;100, $E21="W"), AND(F21&lt;400,$E21="M")),0.07,0.035)))),0)</f>
        <v>0</v>
      </c>
      <c r="G23" s="21">
        <f>IF(OR($E21="M",$E21="W"),IF($D22="u60",G21*IF(OR(AND(G21&lt;100, $E21="W"), AND(G21&lt;400,$E21="M")),0.07,0.035),IF($D22="60-69",G21*0.025*IF(OR(AND(G21&lt;100, $E21="W"), AND(G21&lt;400,$E21="M")),1,0),IF($D22="70+",G21*0,G21*IF(OR(AND(G21&lt;100, $E21="W"), AND(G21&lt;400,$E21="M")),0.07,0.035)))),0)</f>
        <v>0</v>
      </c>
      <c r="H23" s="21">
        <f>IF(OR($E21="M",$E21="W"),IF($D22="u60",H21*IF(OR(AND(H21&lt;100, $E21="W"), AND(H21&lt;400,$E21="M")),0.07,0.035),IF($D22="60-69",H21*0.025*IF(OR(AND(H21&lt;100, $E21="W"), AND(H21&lt;400,$E21="M")),1,0),IF($D22="70+",H21*0,H21*IF(OR(AND(H21&lt;100, $E21="W"), AND(H21&lt;400,$E21="M")),0.07,0.035)))),0)</f>
        <v>0</v>
      </c>
      <c r="I23" s="21">
        <f>IF(OR($E21="M",$E21="W"),IF($D22="u60",I21*IF(OR(AND(I21&lt;100, $E21="W"), AND(I21&lt;400,$E21="M")),0.07,0.035),IF($D22="60-69",I21*0.025*IF(OR(AND(I21&lt;100, $E21="W"), AND(I21&lt;400,$E21="M")),1,0),IF($D22="70+",I21*0,I21*IF(OR(AND(I21&lt;100, $E21="W"), AND(I21&lt;400,$E21="M")),0.07,0.035)))),0)</f>
        <v>0</v>
      </c>
      <c r="J23" s="21">
        <f>IF(OR($E21="M",$E21="W"),IF($D22="u60",J21*IF(OR(AND(J21&lt;100, $E21="W"), AND(J21&lt;400,$E21="M")),0.07,0.035),IF($D22="60-69",J21*0.025*IF(OR(AND(J21&lt;100, $E21="W"), AND(J21&lt;400,$E21="M")),1,0),IF($D22="70+",J21*0,J21*IF(OR(AND(J21&lt;100, $E21="W"), AND(J21&lt;400,$E21="M")),0.07,0.035)))),0)</f>
        <v>0</v>
      </c>
      <c r="K23" s="21">
        <f t="shared" si="0"/>
        <v>0</v>
      </c>
      <c r="L23" s="21">
        <f>SUM(K22:K23)</f>
        <v>0</v>
      </c>
      <c r="M23" s="63"/>
      <c r="N23" s="70"/>
      <c r="O23" s="71"/>
    </row>
    <row r="24" spans="1:15" ht="14.4" thickTop="1" x14ac:dyDescent="0.25">
      <c r="A24" s="14"/>
      <c r="B24" s="15"/>
      <c r="C24" s="16"/>
      <c r="D24" s="16"/>
      <c r="E24" s="36" t="s">
        <v>21</v>
      </c>
      <c r="F24" s="37"/>
      <c r="G24" s="37"/>
      <c r="H24" s="37"/>
      <c r="I24" s="37"/>
      <c r="J24" s="37"/>
      <c r="K24" s="17">
        <f t="shared" si="0"/>
        <v>0</v>
      </c>
      <c r="L24" s="17">
        <f>IF(D25="70+",0,K24)</f>
        <v>0</v>
      </c>
      <c r="M24" s="61">
        <f>COUNTIF(F24:J24,"&gt;0")</f>
        <v>0</v>
      </c>
      <c r="N24" s="66"/>
      <c r="O24" s="67"/>
    </row>
    <row r="25" spans="1:15" ht="13.8" x14ac:dyDescent="0.25">
      <c r="A25" s="29"/>
      <c r="B25" s="30"/>
      <c r="C25" s="31"/>
      <c r="D25" s="31"/>
      <c r="E25" s="36"/>
      <c r="F25" s="17">
        <f>IF(OR($E24="M",$E24="W"),IF($D25="u60",F24*0.035*IF(OR(AND(F24&lt;100, $E24="W"), AND(F24&lt;400,$E24="M")),0,1),IF($D25="60-69",F24*0.025*IF(OR(AND(F24&lt;100, $E24="W"), AND(F24&lt;400,$E24="M")),0,1),IF($D25="70+",F24*0*IF(OR(AND(F24&lt;100, $E24="W"), AND(F24&lt;400,$E24="M")),0,1),F24*0.035*IF(OR(AND(F24&lt;100, $E24="W"), AND(F24&lt;400,$E24="M")),0,1)))),0)</f>
        <v>0</v>
      </c>
      <c r="G25" s="17">
        <f>IF(OR($E24="M",$E24="W"),IF($D25="u60",G24*0.035*IF(OR(AND(G24&lt;100, $E24="W"), AND(G24&lt;400,$E24="M")),0,1),IF($D25="60-69",G24*0.025*IF(OR(AND(G24&lt;100, $E24="W"), AND(G24&lt;400,$E24="M")),0,1),IF($D25="70+",G24*0*IF(OR(AND(G24&lt;100, $E24="W"), AND(G24&lt;400,$E24="M")),0,1),G24*0.035*IF(OR(AND(G24&lt;100, $E24="W"), AND(G24&lt;400,$E24="M")),0,1)))),0)</f>
        <v>0</v>
      </c>
      <c r="H25" s="17">
        <f>IF(OR($E24="M",$E24="W"),IF($D25="u60",H24*0.035*IF(OR(AND(H24&lt;100, $E24="W"), AND(H24&lt;400,$E24="M")),0,1),IF($D25="60-69",H24*0.025*IF(OR(AND(H24&lt;100, $E24="W"), AND(H24&lt;400,$E24="M")),0,1),IF($D25="70+",H24*0*IF(OR(AND(H24&lt;100, $E24="W"), AND(H24&lt;400,$E24="M")),0,1),H24*0.035*IF(OR(AND(H24&lt;100, $E24="W"), AND(H24&lt;400,$E24="M")),0,1)))),0)</f>
        <v>0</v>
      </c>
      <c r="I25" s="17">
        <f>IF(OR($E24="M",$E24="W"),IF($D25="u60",I24*0.035*IF(OR(AND(I24&lt;100, $E24="W"), AND(I24&lt;400,$E24="M")),0,1),IF($D25="60-69",I24*0.025*IF(OR(AND(I24&lt;100, $E24="W"), AND(I24&lt;400,$E24="M")),0,1),IF($D25="70+",I24*0*IF(OR(AND(I24&lt;100, $E24="W"), AND(I24&lt;400,$E24="M")),0,1),I24*0.035*IF(OR(AND(I24&lt;100, $E24="W"), AND(I24&lt;400,$E24="M")),0,1)))),0)</f>
        <v>0</v>
      </c>
      <c r="J25" s="17">
        <f>IF(OR($E24="M",$E24="W"),IF($D25="u60",J24*0.035*IF(OR(AND(J24&lt;100, $E24="W"), AND(J24&lt;400,$E24="M")),0,1),IF($D25="60-69",J24*0.025*IF(OR(AND(J24&lt;100, $E24="W"), AND(J24&lt;400,$E24="M")),0,1),IF($D25="70+",J24*0*IF(OR(AND(J24&lt;100, $E24="W"), AND(J24&lt;400,$E24="M")),0,1),J24*0.035*IF(OR(AND(J24&lt;100, $E24="W"), AND(J24&lt;400,$E24="M")),0,1)))),0)</f>
        <v>0</v>
      </c>
      <c r="K25" s="17">
        <f t="shared" si="0"/>
        <v>0</v>
      </c>
      <c r="L25" s="17"/>
      <c r="M25" s="62"/>
      <c r="N25" s="68"/>
      <c r="O25" s="69"/>
    </row>
    <row r="26" spans="1:15" ht="14.4" thickBot="1" x14ac:dyDescent="0.3">
      <c r="A26" s="18"/>
      <c r="B26" s="19"/>
      <c r="C26" s="20"/>
      <c r="D26" s="20"/>
      <c r="E26" s="36"/>
      <c r="F26" s="21">
        <f>IF(OR($E24="M",$E24="W"),IF($D25="u60",F24*IF(OR(AND(F24&lt;100, $E24="W"), AND(F24&lt;400,$E24="M")),0.07,0.035),IF($D25="60-69",F24*0.025*IF(OR(AND(F24&lt;100, $E24="W"), AND(F24&lt;400,$E24="M")),1,0),IF($D25="70+",F24*0,F24*IF(OR(AND(F24&lt;100, $E24="W"), AND(F24&lt;400,$E24="M")),0.07,0.035)))),0)</f>
        <v>0</v>
      </c>
      <c r="G26" s="21">
        <f>IF(OR($E24="M",$E24="W"),IF($D25="u60",G24*IF(OR(AND(G24&lt;100, $E24="W"), AND(G24&lt;400,$E24="M")),0.07,0.035),IF($D25="60-69",G24*0.025*IF(OR(AND(G24&lt;100, $E24="W"), AND(G24&lt;400,$E24="M")),1,0),IF($D25="70+",G24*0,G24*IF(OR(AND(G24&lt;100, $E24="W"), AND(G24&lt;400,$E24="M")),0.07,0.035)))),0)</f>
        <v>0</v>
      </c>
      <c r="H26" s="21">
        <f>IF(OR($E24="M",$E24="W"),IF($D25="u60",H24*IF(OR(AND(H24&lt;100, $E24="W"), AND(H24&lt;400,$E24="M")),0.07,0.035),IF($D25="60-69",H24*0.025*IF(OR(AND(H24&lt;100, $E24="W"), AND(H24&lt;400,$E24="M")),1,0),IF($D25="70+",H24*0,H24*IF(OR(AND(H24&lt;100, $E24="W"), AND(H24&lt;400,$E24="M")),0.07,0.035)))),0)</f>
        <v>0</v>
      </c>
      <c r="I26" s="21">
        <f>IF(OR($E24="M",$E24="W"),IF($D25="u60",I24*IF(OR(AND(I24&lt;100, $E24="W"), AND(I24&lt;400,$E24="M")),0.07,0.035),IF($D25="60-69",I24*0.025*IF(OR(AND(I24&lt;100, $E24="W"), AND(I24&lt;400,$E24="M")),1,0),IF($D25="70+",I24*0,I24*IF(OR(AND(I24&lt;100, $E24="W"), AND(I24&lt;400,$E24="M")),0.07,0.035)))),0)</f>
        <v>0</v>
      </c>
      <c r="J26" s="21">
        <f>IF(OR($E24="M",$E24="W"),IF($D25="u60",J24*IF(OR(AND(J24&lt;100, $E24="W"), AND(J24&lt;400,$E24="M")),0.07,0.035),IF($D25="60-69",J24*0.025*IF(OR(AND(J24&lt;100, $E24="W"), AND(J24&lt;400,$E24="M")),1,0),IF($D25="70+",J24*0,J24*IF(OR(AND(J24&lt;100, $E24="W"), AND(J24&lt;400,$E24="M")),0.07,0.035)))),0)</f>
        <v>0</v>
      </c>
      <c r="K26" s="21">
        <f t="shared" si="0"/>
        <v>0</v>
      </c>
      <c r="L26" s="21">
        <f>SUM(K25:K26)</f>
        <v>0</v>
      </c>
      <c r="M26" s="63"/>
      <c r="N26" s="70"/>
      <c r="O26" s="71"/>
    </row>
    <row r="27" spans="1:15" ht="14.4" thickTop="1" x14ac:dyDescent="0.25">
      <c r="A27" s="14"/>
      <c r="B27" s="15"/>
      <c r="C27" s="16"/>
      <c r="D27" s="16"/>
      <c r="E27" s="36" t="s">
        <v>21</v>
      </c>
      <c r="F27" s="37"/>
      <c r="G27" s="37"/>
      <c r="H27" s="37"/>
      <c r="I27" s="37"/>
      <c r="J27" s="37"/>
      <c r="K27" s="17">
        <f t="shared" si="0"/>
        <v>0</v>
      </c>
      <c r="L27" s="17">
        <f>IF(D28="70+",0,K27)</f>
        <v>0</v>
      </c>
      <c r="M27" s="61">
        <f>COUNTIF(F27:J27,"&gt;0")</f>
        <v>0</v>
      </c>
      <c r="N27" s="66"/>
      <c r="O27" s="67"/>
    </row>
    <row r="28" spans="1:15" ht="13.8" x14ac:dyDescent="0.25">
      <c r="A28" s="29"/>
      <c r="B28" s="30"/>
      <c r="C28" s="31"/>
      <c r="D28" s="31"/>
      <c r="E28" s="36"/>
      <c r="F28" s="17">
        <f>IF(OR($E27="M",$E27="W"),IF($D28="u60",F27*0.035*IF(OR(AND(F27&lt;100, $E27="W"), AND(F27&lt;400,$E27="M")),0,1),IF($D28="60-69",F27*0.025*IF(OR(AND(F27&lt;100, $E27="W"), AND(F27&lt;400,$E27="M")),0,1),IF($D28="70+",F27*0*IF(OR(AND(F27&lt;100, $E27="W"), AND(F27&lt;400,$E27="M")),0,1),F27*0.035*IF(OR(AND(F27&lt;100, $E27="W"), AND(F27&lt;400,$E27="M")),0,1)))),0)</f>
        <v>0</v>
      </c>
      <c r="G28" s="17">
        <f>IF(OR($E27="M",$E27="W"),IF($D28="u60",G27*0.035*IF(OR(AND(G27&lt;100, $E27="W"), AND(G27&lt;400,$E27="M")),0,1),IF($D28="60-69",G27*0.025*IF(OR(AND(G27&lt;100, $E27="W"), AND(G27&lt;400,$E27="M")),0,1),IF($D28="70+",G27*0*IF(OR(AND(G27&lt;100, $E27="W"), AND(G27&lt;400,$E27="M")),0,1),G27*0.035*IF(OR(AND(G27&lt;100, $E27="W"), AND(G27&lt;400,$E27="M")),0,1)))),0)</f>
        <v>0</v>
      </c>
      <c r="H28" s="17">
        <f>IF(OR($E27="M",$E27="W"),IF($D28="u60",H27*0.035*IF(OR(AND(H27&lt;100, $E27="W"), AND(H27&lt;400,$E27="M")),0,1),IF($D28="60-69",H27*0.025*IF(OR(AND(H27&lt;100, $E27="W"), AND(H27&lt;400,$E27="M")),0,1),IF($D28="70+",H27*0*IF(OR(AND(H27&lt;100, $E27="W"), AND(H27&lt;400,$E27="M")),0,1),H27*0.035*IF(OR(AND(H27&lt;100, $E27="W"), AND(H27&lt;400,$E27="M")),0,1)))),0)</f>
        <v>0</v>
      </c>
      <c r="I28" s="17">
        <f>IF(OR($E27="M",$E27="W"),IF($D28="u60",I27*0.035*IF(OR(AND(I27&lt;100, $E27="W"), AND(I27&lt;400,$E27="M")),0,1),IF($D28="60-69",I27*0.025*IF(OR(AND(I27&lt;100, $E27="W"), AND(I27&lt;400,$E27="M")),0,1),IF($D28="70+",I27*0*IF(OR(AND(I27&lt;100, $E27="W"), AND(I27&lt;400,$E27="M")),0,1),I27*0.035*IF(OR(AND(I27&lt;100, $E27="W"), AND(I27&lt;400,$E27="M")),0,1)))),0)</f>
        <v>0</v>
      </c>
      <c r="J28" s="17">
        <f>IF(OR($E27="M",$E27="W"),IF($D28="u60",J27*0.035*IF(OR(AND(J27&lt;100, $E27="W"), AND(J27&lt;400,$E27="M")),0,1),IF($D28="60-69",J27*0.025*IF(OR(AND(J27&lt;100, $E27="W"), AND(J27&lt;400,$E27="M")),0,1),IF($D28="70+",J27*0*IF(OR(AND(J27&lt;100, $E27="W"), AND(J27&lt;400,$E27="M")),0,1),J27*0.035*IF(OR(AND(J27&lt;100, $E27="W"), AND(J27&lt;400,$E27="M")),0,1)))),0)</f>
        <v>0</v>
      </c>
      <c r="K28" s="17">
        <f t="shared" si="0"/>
        <v>0</v>
      </c>
      <c r="L28" s="17"/>
      <c r="M28" s="62"/>
      <c r="N28" s="68"/>
      <c r="O28" s="69"/>
    </row>
    <row r="29" spans="1:15" ht="14.4" thickBot="1" x14ac:dyDescent="0.3">
      <c r="A29" s="18"/>
      <c r="B29" s="19"/>
      <c r="C29" s="20"/>
      <c r="D29" s="20"/>
      <c r="E29" s="36"/>
      <c r="F29" s="21">
        <f>IF(OR($E27="M",$E27="W"),IF($D28="u60",F27*IF(OR(AND(F27&lt;100, $E27="W"), AND(F27&lt;400,$E27="M")),0.07,0.035),IF($D28="60-69",F27*0.025*IF(OR(AND(F27&lt;100, $E27="W"), AND(F27&lt;400,$E27="M")),1,0),IF($D28="70+",F27*0,F27*IF(OR(AND(F27&lt;100, $E27="W"), AND(F27&lt;400,$E27="M")),0.07,0.035)))),0)</f>
        <v>0</v>
      </c>
      <c r="G29" s="21">
        <f>IF(OR($E27="M",$E27="W"),IF($D28="u60",G27*IF(OR(AND(G27&lt;100, $E27="W"), AND(G27&lt;400,$E27="M")),0.07,0.035),IF($D28="60-69",G27*0.025*IF(OR(AND(G27&lt;100, $E27="W"), AND(G27&lt;400,$E27="M")),1,0),IF($D28="70+",G27*0,G27*IF(OR(AND(G27&lt;100, $E27="W"), AND(G27&lt;400,$E27="M")),0.07,0.035)))),0)</f>
        <v>0</v>
      </c>
      <c r="H29" s="21">
        <f>IF(OR($E27="M",$E27="W"),IF($D28="u60",H27*IF(OR(AND(H27&lt;100, $E27="W"), AND(H27&lt;400,$E27="M")),0.07,0.035),IF($D28="60-69",H27*0.025*IF(OR(AND(H27&lt;100, $E27="W"), AND(H27&lt;400,$E27="M")),1,0),IF($D28="70+",H27*0,H27*IF(OR(AND(H27&lt;100, $E27="W"), AND(H27&lt;400,$E27="M")),0.07,0.035)))),0)</f>
        <v>0</v>
      </c>
      <c r="I29" s="21">
        <f>IF(OR($E27="M",$E27="W"),IF($D28="u60",I27*IF(OR(AND(I27&lt;100, $E27="W"), AND(I27&lt;400,$E27="M")),0.07,0.035),IF($D28="60-69",I27*0.025*IF(OR(AND(I27&lt;100, $E27="W"), AND(I27&lt;400,$E27="M")),1,0),IF($D28="70+",I27*0,I27*IF(OR(AND(I27&lt;100, $E27="W"), AND(I27&lt;400,$E27="M")),0.07,0.035)))),0)</f>
        <v>0</v>
      </c>
      <c r="J29" s="21">
        <f>IF(OR($E27="M",$E27="W"),IF($D28="u60",J27*IF(OR(AND(J27&lt;100, $E27="W"), AND(J27&lt;400,$E27="M")),0.07,0.035),IF($D28="60-69",J27*0.025*IF(OR(AND(J27&lt;100, $E27="W"), AND(J27&lt;400,$E27="M")),1,0),IF($D28="70+",J27*0,J27*IF(OR(AND(J27&lt;100, $E27="W"), AND(J27&lt;400,$E27="M")),0.07,0.035)))),0)</f>
        <v>0</v>
      </c>
      <c r="K29" s="21">
        <f t="shared" si="0"/>
        <v>0</v>
      </c>
      <c r="L29" s="21">
        <f>SUM(K28:K29)</f>
        <v>0</v>
      </c>
      <c r="M29" s="63"/>
      <c r="N29" s="70"/>
      <c r="O29" s="71"/>
    </row>
    <row r="30" spans="1:15" ht="14.4" thickTop="1" x14ac:dyDescent="0.25">
      <c r="A30" s="14"/>
      <c r="B30" s="15"/>
      <c r="C30" s="16"/>
      <c r="D30" s="16"/>
      <c r="E30" s="36" t="s">
        <v>21</v>
      </c>
      <c r="F30" s="37"/>
      <c r="G30" s="37"/>
      <c r="H30" s="37"/>
      <c r="I30" s="37"/>
      <c r="J30" s="37"/>
      <c r="K30" s="17">
        <f t="shared" si="0"/>
        <v>0</v>
      </c>
      <c r="L30" s="17">
        <f>IF(D31="70+",0,K30)</f>
        <v>0</v>
      </c>
      <c r="M30" s="61">
        <f>COUNTIF(F30:J30,"&gt;0")</f>
        <v>0</v>
      </c>
      <c r="N30" s="66"/>
      <c r="O30" s="67"/>
    </row>
    <row r="31" spans="1:15" ht="13.8" x14ac:dyDescent="0.25">
      <c r="A31" s="29"/>
      <c r="B31" s="30"/>
      <c r="C31" s="31"/>
      <c r="D31" s="31"/>
      <c r="E31" s="36"/>
      <c r="F31" s="17">
        <f>IF(OR($E30="M",$E30="W"),IF($D31="u60",F30*0.035*IF(OR(AND(F30&lt;100, $E30="W"), AND(F30&lt;400,$E30="M")),0,1),IF($D31="60-69",F30*0.025*IF(OR(AND(F30&lt;100, $E30="W"), AND(F30&lt;400,$E30="M")),0,1),IF($D31="70+",F30*0*IF(OR(AND(F30&lt;100, $E30="W"), AND(F30&lt;400,$E30="M")),0,1),F30*0.035*IF(OR(AND(F30&lt;100, $E30="W"), AND(F30&lt;400,$E30="M")),0,1)))),0)</f>
        <v>0</v>
      </c>
      <c r="G31" s="17">
        <f>IF(OR($E30="M",$E30="W"),IF($D31="u60",G30*0.035*IF(OR(AND(G30&lt;100, $E30="W"), AND(G30&lt;400,$E30="M")),0,1),IF($D31="60-69",G30*0.025*IF(OR(AND(G30&lt;100, $E30="W"), AND(G30&lt;400,$E30="M")),0,1),IF($D31="70+",G30*0*IF(OR(AND(G30&lt;100, $E30="W"), AND(G30&lt;400,$E30="M")),0,1),G30*0.035*IF(OR(AND(G30&lt;100, $E30="W"), AND(G30&lt;400,$E30="M")),0,1)))),0)</f>
        <v>0</v>
      </c>
      <c r="H31" s="17">
        <f>IF(OR($E30="M",$E30="W"),IF($D31="u60",H30*0.035*IF(OR(AND(H30&lt;100, $E30="W"), AND(H30&lt;400,$E30="M")),0,1),IF($D31="60-69",H30*0.025*IF(OR(AND(H30&lt;100, $E30="W"), AND(H30&lt;400,$E30="M")),0,1),IF($D31="70+",H30*0*IF(OR(AND(H30&lt;100, $E30="W"), AND(H30&lt;400,$E30="M")),0,1),H30*0.035*IF(OR(AND(H30&lt;100, $E30="W"), AND(H30&lt;400,$E30="M")),0,1)))),0)</f>
        <v>0</v>
      </c>
      <c r="I31" s="17">
        <f>IF(OR($E30="M",$E30="W"),IF($D31="u60",I30*0.035*IF(OR(AND(I30&lt;100, $E30="W"), AND(I30&lt;400,$E30="M")),0,1),IF($D31="60-69",I30*0.025*IF(OR(AND(I30&lt;100, $E30="W"), AND(I30&lt;400,$E30="M")),0,1),IF($D31="70+",I30*0*IF(OR(AND(I30&lt;100, $E30="W"), AND(I30&lt;400,$E30="M")),0,1),I30*0.035*IF(OR(AND(I30&lt;100, $E30="W"), AND(I30&lt;400,$E30="M")),0,1)))),0)</f>
        <v>0</v>
      </c>
      <c r="J31" s="17">
        <f>IF(OR($E30="M",$E30="W"),IF($D31="u60",J30*0.035*IF(OR(AND(J30&lt;100, $E30="W"), AND(J30&lt;400,$E30="M")),0,1),IF($D31="60-69",J30*0.025*IF(OR(AND(J30&lt;100, $E30="W"), AND(J30&lt;400,$E30="M")),0,1),IF($D31="70+",J30*0*IF(OR(AND(J30&lt;100, $E30="W"), AND(J30&lt;400,$E30="M")),0,1),J30*0.035*IF(OR(AND(J30&lt;100, $E30="W"), AND(J30&lt;400,$E30="M")),0,1)))),0)</f>
        <v>0</v>
      </c>
      <c r="K31" s="17">
        <f t="shared" si="0"/>
        <v>0</v>
      </c>
      <c r="L31" s="17"/>
      <c r="M31" s="62"/>
      <c r="N31" s="68"/>
      <c r="O31" s="69"/>
    </row>
    <row r="32" spans="1:15" ht="14.4" thickBot="1" x14ac:dyDescent="0.3">
      <c r="A32" s="18"/>
      <c r="B32" s="19"/>
      <c r="C32" s="20"/>
      <c r="D32" s="20"/>
      <c r="E32" s="36"/>
      <c r="F32" s="21">
        <f>IF(OR($E30="M",$E30="W"),IF($D31="u60",F30*IF(OR(AND(F30&lt;100, $E30="W"), AND(F30&lt;400,$E30="M")),0.07,0.035),IF($D31="60-69",F30*0.025*IF(OR(AND(F30&lt;100, $E30="W"), AND(F30&lt;400,$E30="M")),1,0),IF($D31="70+",F30*0,F30*IF(OR(AND(F30&lt;100, $E30="W"), AND(F30&lt;400,$E30="M")),0.07,0.035)))),0)</f>
        <v>0</v>
      </c>
      <c r="G32" s="21">
        <f>IF(OR($E30="M",$E30="W"),IF($D31="u60",G30*IF(OR(AND(G30&lt;100, $E30="W"), AND(G30&lt;400,$E30="M")),0.07,0.035),IF($D31="60-69",G30*0.025*IF(OR(AND(G30&lt;100, $E30="W"), AND(G30&lt;400,$E30="M")),1,0),IF($D31="70+",G30*0,G30*IF(OR(AND(G30&lt;100, $E30="W"), AND(G30&lt;400,$E30="M")),0.07,0.035)))),0)</f>
        <v>0</v>
      </c>
      <c r="H32" s="21">
        <f>IF(OR($E30="M",$E30="W"),IF($D31="u60",H30*IF(OR(AND(H30&lt;100, $E30="W"), AND(H30&lt;400,$E30="M")),0.07,0.035),IF($D31="60-69",H30*0.025*IF(OR(AND(H30&lt;100, $E30="W"), AND(H30&lt;400,$E30="M")),1,0),IF($D31="70+",H30*0,H30*IF(OR(AND(H30&lt;100, $E30="W"), AND(H30&lt;400,$E30="M")),0.07,0.035)))),0)</f>
        <v>0</v>
      </c>
      <c r="I32" s="21">
        <f>IF(OR($E30="M",$E30="W"),IF($D31="u60",I30*IF(OR(AND(I30&lt;100, $E30="W"), AND(I30&lt;400,$E30="M")),0.07,0.035),IF($D31="60-69",I30*0.025*IF(OR(AND(I30&lt;100, $E30="W"), AND(I30&lt;400,$E30="M")),1,0),IF($D31="70+",I30*0,I30*IF(OR(AND(I30&lt;100, $E30="W"), AND(I30&lt;400,$E30="M")),0.07,0.035)))),0)</f>
        <v>0</v>
      </c>
      <c r="J32" s="21">
        <f>IF(OR($E30="M",$E30="W"),IF($D31="u60",J30*IF(OR(AND(J30&lt;100, $E30="W"), AND(J30&lt;400,$E30="M")),0.07,0.035),IF($D31="60-69",J30*0.025*IF(OR(AND(J30&lt;100, $E30="W"), AND(J30&lt;400,$E30="M")),1,0),IF($D31="70+",J30*0,J30*IF(OR(AND(J30&lt;100, $E30="W"), AND(J30&lt;400,$E30="M")),0.07,0.035)))),0)</f>
        <v>0</v>
      </c>
      <c r="K32" s="21">
        <f t="shared" si="0"/>
        <v>0</v>
      </c>
      <c r="L32" s="21">
        <f>SUM(K31:K32)</f>
        <v>0</v>
      </c>
      <c r="M32" s="63"/>
      <c r="N32" s="70"/>
      <c r="O32" s="71"/>
    </row>
    <row r="33" spans="1:15" ht="14.4" thickTop="1" x14ac:dyDescent="0.25">
      <c r="A33" s="22"/>
      <c r="B33" s="22"/>
      <c r="C33" s="22"/>
      <c r="D33" s="22"/>
      <c r="E33" s="22"/>
      <c r="F33" s="22"/>
      <c r="G33" s="77" t="s">
        <v>13</v>
      </c>
      <c r="H33" s="77"/>
      <c r="I33" s="28" t="s">
        <v>18</v>
      </c>
      <c r="J33" s="58">
        <f>Page05!J33 + COUNTA(B10,B13,B16,B19,B22,B26,B25,B26,B28,B31)</f>
        <v>0</v>
      </c>
      <c r="K33" s="27">
        <f>Page05!K33 + K9+K12+K15+K18+K21+K24+K27+K30</f>
        <v>0</v>
      </c>
      <c r="L33" s="24">
        <f>SUM(L9,L12,L15,L18,L21,L24,L27,L30)</f>
        <v>0</v>
      </c>
      <c r="M33" s="22" t="s">
        <v>12</v>
      </c>
      <c r="N33" s="25"/>
    </row>
    <row r="34" spans="1:15" ht="13.8" x14ac:dyDescent="0.25">
      <c r="A34" s="22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3">
        <f>Page05!L34 +L11+L14+L17+L20+L23+L26+L29+L32</f>
        <v>0</v>
      </c>
      <c r="M34" s="22" t="s">
        <v>50</v>
      </c>
      <c r="N34" s="26"/>
    </row>
    <row r="35" spans="1:15" ht="13.8" x14ac:dyDescent="0.25">
      <c r="A35" s="22"/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</row>
    <row r="36" spans="1:15" ht="13.8" x14ac:dyDescent="0.25">
      <c r="A36" s="72" t="s">
        <v>65</v>
      </c>
      <c r="B36" s="72"/>
      <c r="C36" s="73"/>
      <c r="D36" s="73"/>
      <c r="E36" s="73"/>
      <c r="F36" s="73"/>
      <c r="G36" s="73"/>
      <c r="H36" s="54" t="s">
        <v>66</v>
      </c>
      <c r="I36" s="73"/>
      <c r="J36" s="73"/>
      <c r="K36" s="73"/>
      <c r="L36" s="73"/>
      <c r="M36" s="22"/>
      <c r="N36" s="22"/>
      <c r="O36" s="22"/>
    </row>
    <row r="37" spans="1:15" ht="13.8" x14ac:dyDescent="0.25">
      <c r="A37" s="22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</row>
  </sheetData>
  <sheetProtection algorithmName="SHA-512" hashValue="Zifl7ZiCFE90LbsOHu+ytbCA9myTlUPdCj/f/0t9O7pcjEAEomXMU+YkxeV7U0W4unrr4j391tD8hGuW/jyidQ==" saltValue="U3+XFp4cryxRrsgGEbrnIA==" spinCount="100000" sheet="1" objects="1" scenarios="1" selectLockedCells="1"/>
  <mergeCells count="35">
    <mergeCell ref="N32:O32"/>
    <mergeCell ref="G33:H33"/>
    <mergeCell ref="A36:B36"/>
    <mergeCell ref="C36:G36"/>
    <mergeCell ref="I36:L36"/>
    <mergeCell ref="N31:O31"/>
    <mergeCell ref="N20:O20"/>
    <mergeCell ref="N21:O21"/>
    <mergeCell ref="N22:O22"/>
    <mergeCell ref="N23:O23"/>
    <mergeCell ref="N24:O24"/>
    <mergeCell ref="N25:O25"/>
    <mergeCell ref="N26:O26"/>
    <mergeCell ref="N27:O27"/>
    <mergeCell ref="N28:O28"/>
    <mergeCell ref="N29:O29"/>
    <mergeCell ref="N30:O30"/>
    <mergeCell ref="N19:O19"/>
    <mergeCell ref="A6:O6"/>
    <mergeCell ref="N9:O9"/>
    <mergeCell ref="N10:O10"/>
    <mergeCell ref="N11:O11"/>
    <mergeCell ref="N12:O12"/>
    <mergeCell ref="N13:O13"/>
    <mergeCell ref="N14:O14"/>
    <mergeCell ref="N15:O15"/>
    <mergeCell ref="N16:O16"/>
    <mergeCell ref="N17:O17"/>
    <mergeCell ref="N18:O18"/>
    <mergeCell ref="G1:I1"/>
    <mergeCell ref="AY1:AZ1"/>
    <mergeCell ref="G2:I2"/>
    <mergeCell ref="I4:K4"/>
    <mergeCell ref="C5:F5"/>
    <mergeCell ref="G5:H5"/>
  </mergeCells>
  <dataValidations count="5">
    <dataValidation allowBlank="1" showInputMessage="1" showErrorMessage="1" errorTitle="Age Group" error="Please enter U60 if Employee is less than 60 years old. Or Enter B67 if he/she is between 60 and 70 years old. Or Enter 70+ if he/she is 70 years or over" promptTitle="Age Group" sqref="E10:E11 E13:E14 E16:E17 E19:E20 E22:E23 E25:E26 E28:E29 E31:E32" xr:uid="{00000000-0002-0000-0600-000000000000}"/>
    <dataValidation type="list" allowBlank="1" showInputMessage="1" showErrorMessage="1" errorTitle="Age Group" error="Please enter U60 if Employee is less than 60 years old. Or Enter B67 if he/she is between 60 and 70 years old. Or Enter 70+ if he/she is 70 years or over" promptTitle="Age Group" sqref="D10 D28 D25 D22 D19 D16 D13 D31" xr:uid="{00000000-0002-0000-0600-000001000000}">
      <formula1>$AY$2:$AY$4</formula1>
    </dataValidation>
    <dataValidation type="list" allowBlank="1" showInputMessage="1" showErrorMessage="1" sqref="E9 E12 E15 E18 E21 E24 E27 E30" xr:uid="{00000000-0002-0000-0600-000002000000}">
      <formula1>$P$3:$P$4</formula1>
    </dataValidation>
    <dataValidation type="list" allowBlank="1" showInputMessage="1" showErrorMessage="1" errorTitle="Sex" error="Please enter M for male of F for female" promptTitle="Sex" sqref="C19 C28 C22 C25" xr:uid="{00000000-0002-0000-0600-000003000000}">
      <formula1>$P$1:$P$2</formula1>
    </dataValidation>
    <dataValidation type="list" allowBlank="1" showInputMessage="1" showErrorMessage="1" errorTitle="Sex" error="Please enter M for male or F for female" promptTitle="Sex" sqref="C13 C31 C10 C16" xr:uid="{00000000-0002-0000-0600-000004000000}">
      <formula1>$P$1:$P$2</formula1>
    </dataValidation>
  </dataValidations>
  <pageMargins left="0.5" right="0.5" top="0.25" bottom="0.25" header="0.5" footer="0.5"/>
  <pageSetup paperSize="5" scale="92" orientation="landscape" r:id="rId1"/>
  <headerFooter alignWithMargins="0">
    <oddFooter>&amp;L
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8850" r:id="rId4" name="Drop Down 2">
              <controlPr defaultSize="0" autoLine="0" autoPict="0">
                <anchor moveWithCells="1">
                  <from>
                    <xdr:col>8</xdr:col>
                    <xdr:colOff>937260</xdr:colOff>
                    <xdr:row>4</xdr:row>
                    <xdr:rowOff>7620</xdr:rowOff>
                  </from>
                  <to>
                    <xdr:col>10</xdr:col>
                    <xdr:colOff>220980</xdr:colOff>
                    <xdr:row>5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pageSetUpPr fitToPage="1"/>
  </sheetPr>
  <dimension ref="A1:BA37"/>
  <sheetViews>
    <sheetView zoomScale="86" zoomScaleNormal="86" workbookViewId="0">
      <selection activeCell="G4" sqref="G4"/>
    </sheetView>
  </sheetViews>
  <sheetFormatPr defaultRowHeight="13.2" x14ac:dyDescent="0.25"/>
  <cols>
    <col min="1" max="1" width="14.5546875" customWidth="1"/>
    <col min="2" max="2" width="25.6640625" customWidth="1"/>
    <col min="3" max="3" width="4.33203125" customWidth="1"/>
    <col min="4" max="4" width="8.6640625" customWidth="1"/>
    <col min="5" max="5" width="3.6640625" customWidth="1"/>
    <col min="6" max="10" width="14.109375" customWidth="1"/>
    <col min="11" max="11" width="16.109375" bestFit="1" customWidth="1"/>
    <col min="12" max="12" width="19.5546875" customWidth="1"/>
    <col min="13" max="14" width="3.6640625" customWidth="1"/>
    <col min="15" max="15" width="16.88671875" customWidth="1"/>
    <col min="16" max="16" width="6.6640625" hidden="1" customWidth="1"/>
    <col min="49" max="49" width="15.6640625" bestFit="1" customWidth="1"/>
    <col min="50" max="50" width="14.88671875" bestFit="1" customWidth="1"/>
    <col min="51" max="51" width="8.88671875" customWidth="1"/>
    <col min="52" max="52" width="17.109375" bestFit="1" customWidth="1"/>
  </cols>
  <sheetData>
    <row r="1" spans="1:53" ht="15.6" x14ac:dyDescent="0.3">
      <c r="A1" s="1"/>
      <c r="B1" s="2"/>
      <c r="F1" s="2"/>
      <c r="G1" s="75" t="s">
        <v>0</v>
      </c>
      <c r="H1" s="75"/>
      <c r="I1" s="75"/>
      <c r="L1" s="4" t="s">
        <v>15</v>
      </c>
      <c r="M1" s="4"/>
      <c r="N1" s="4"/>
      <c r="O1" s="2"/>
      <c r="P1" s="40" t="s">
        <v>21</v>
      </c>
      <c r="AW1" s="45" t="s">
        <v>40</v>
      </c>
      <c r="AX1" s="45" t="s">
        <v>41</v>
      </c>
      <c r="AY1" s="74" t="s">
        <v>43</v>
      </c>
      <c r="AZ1" s="74"/>
      <c r="BA1" s="45" t="s">
        <v>59</v>
      </c>
    </row>
    <row r="2" spans="1:53" ht="15.6" x14ac:dyDescent="0.3">
      <c r="A2" s="2"/>
      <c r="B2" s="2"/>
      <c r="F2" s="2"/>
      <c r="G2" s="74" t="s">
        <v>1</v>
      </c>
      <c r="H2" s="74"/>
      <c r="I2" s="74"/>
      <c r="L2" s="32"/>
      <c r="M2" s="5"/>
      <c r="O2" s="3" t="s">
        <v>96</v>
      </c>
      <c r="P2" s="38" t="s">
        <v>20</v>
      </c>
      <c r="AW2" s="45" t="s">
        <v>14</v>
      </c>
      <c r="AX2" s="49">
        <f>EOMONTH(G5,-1)+1</f>
        <v>45839</v>
      </c>
      <c r="AY2" s="53" t="s">
        <v>47</v>
      </c>
      <c r="AZ2" s="45" t="s">
        <v>44</v>
      </c>
      <c r="BA2">
        <f>WEEKNUM(G5,12)-WEEKNUM(DATE(YEAR(G5),MONTH(G5),1),12)+1</f>
        <v>5</v>
      </c>
    </row>
    <row r="3" spans="1:53" ht="15.6" x14ac:dyDescent="0.3">
      <c r="A3" s="2"/>
      <c r="B3" s="2"/>
      <c r="F3" s="3" t="s">
        <v>6</v>
      </c>
      <c r="G3" s="33"/>
      <c r="H3" s="33"/>
      <c r="I3" s="34"/>
      <c r="J3" s="2"/>
      <c r="L3" s="2"/>
      <c r="M3" s="2"/>
      <c r="O3" s="2"/>
      <c r="P3" s="39" t="s">
        <v>22</v>
      </c>
      <c r="AW3" s="45" t="s">
        <v>35</v>
      </c>
      <c r="AY3" s="45" t="s">
        <v>62</v>
      </c>
      <c r="AZ3" s="45" t="s">
        <v>45</v>
      </c>
    </row>
    <row r="4" spans="1:53" ht="15" x14ac:dyDescent="0.25">
      <c r="A4" s="2"/>
      <c r="B4" s="2"/>
      <c r="F4" s="3" t="s">
        <v>2</v>
      </c>
      <c r="G4" s="35"/>
      <c r="H4" s="3" t="s">
        <v>3</v>
      </c>
      <c r="I4" s="80"/>
      <c r="J4" s="80"/>
      <c r="K4" s="80"/>
      <c r="L4" s="2"/>
      <c r="M4" s="2"/>
      <c r="N4" s="2"/>
      <c r="O4" s="2"/>
      <c r="P4" s="39" t="s">
        <v>21</v>
      </c>
      <c r="AW4" s="45" t="s">
        <v>36</v>
      </c>
      <c r="AY4" s="45" t="s">
        <v>48</v>
      </c>
      <c r="AZ4" s="45" t="s">
        <v>46</v>
      </c>
    </row>
    <row r="5" spans="1:53" ht="15.6" x14ac:dyDescent="0.3">
      <c r="A5" s="2"/>
      <c r="B5" s="2"/>
      <c r="C5" s="76" t="s">
        <v>4</v>
      </c>
      <c r="D5" s="76"/>
      <c r="E5" s="76"/>
      <c r="F5" s="76"/>
      <c r="G5" s="78">
        <v>45869</v>
      </c>
      <c r="H5" s="79"/>
      <c r="I5" s="55" t="s">
        <v>14</v>
      </c>
      <c r="J5" s="51">
        <v>7</v>
      </c>
      <c r="K5" s="50"/>
      <c r="L5" s="2"/>
      <c r="M5" s="2"/>
      <c r="N5" s="2"/>
      <c r="O5" s="2"/>
      <c r="R5" s="45"/>
      <c r="AW5" s="45" t="s">
        <v>37</v>
      </c>
    </row>
    <row r="6" spans="1:53" ht="18" customHeight="1" x14ac:dyDescent="0.25">
      <c r="A6" s="74" t="s">
        <v>5</v>
      </c>
      <c r="B6" s="74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AW6" s="45" t="s">
        <v>38</v>
      </c>
    </row>
    <row r="7" spans="1:53" ht="13.8" x14ac:dyDescent="0.25">
      <c r="A7" s="6"/>
      <c r="B7" s="6"/>
      <c r="C7" s="6"/>
      <c r="D7" s="52"/>
      <c r="E7" s="41" t="s">
        <v>22</v>
      </c>
      <c r="F7" s="7" t="s">
        <v>14</v>
      </c>
      <c r="G7" s="8" t="s">
        <v>14</v>
      </c>
      <c r="H7" s="8" t="s">
        <v>14</v>
      </c>
      <c r="I7" s="8" t="s">
        <v>14</v>
      </c>
      <c r="J7" s="9" t="s">
        <v>14</v>
      </c>
      <c r="K7" s="6" t="s">
        <v>16</v>
      </c>
      <c r="L7" s="10" t="s">
        <v>49</v>
      </c>
      <c r="M7" s="43" t="s">
        <v>19</v>
      </c>
      <c r="N7" s="60"/>
      <c r="O7" s="52"/>
      <c r="AW7" s="45" t="s">
        <v>39</v>
      </c>
    </row>
    <row r="8" spans="1:53" ht="14.4" thickBot="1" x14ac:dyDescent="0.3">
      <c r="A8" s="11" t="s">
        <v>7</v>
      </c>
      <c r="B8" s="12" t="s">
        <v>10</v>
      </c>
      <c r="C8" s="12" t="s">
        <v>8</v>
      </c>
      <c r="D8" s="12" t="s">
        <v>42</v>
      </c>
      <c r="E8" s="42" t="s">
        <v>21</v>
      </c>
      <c r="F8" s="46">
        <f>IF(WEEKDAY(AX2)&gt;J5-1,AX2+7-(WEEKDAY(AX2)-(J5-1)),IF(WEEKDAY(AX2)&lt;J5-1,AX2 + (J5-1) - WEEKDAY(AX2),AX2))</f>
        <v>45842</v>
      </c>
      <c r="G8" s="47">
        <f>F8+7</f>
        <v>45849</v>
      </c>
      <c r="H8" s="47">
        <f>G8+7</f>
        <v>45856</v>
      </c>
      <c r="I8" s="47">
        <f>H8+7</f>
        <v>45863</v>
      </c>
      <c r="J8" s="48" t="str">
        <f>IF(MONTH(I8+7)=MONTH(G5),I8+7,"")</f>
        <v/>
      </c>
      <c r="K8" s="12" t="s">
        <v>11</v>
      </c>
      <c r="L8" s="13" t="s">
        <v>17</v>
      </c>
      <c r="M8" s="44" t="s">
        <v>79</v>
      </c>
      <c r="N8" s="64" t="s">
        <v>9</v>
      </c>
      <c r="O8" s="59"/>
      <c r="AW8" s="45" t="s">
        <v>33</v>
      </c>
    </row>
    <row r="9" spans="1:53" ht="14.4" thickTop="1" x14ac:dyDescent="0.25">
      <c r="A9" s="14"/>
      <c r="B9" s="15"/>
      <c r="C9" s="16"/>
      <c r="D9" s="16"/>
      <c r="E9" s="36" t="s">
        <v>21</v>
      </c>
      <c r="F9" s="37"/>
      <c r="G9" s="37"/>
      <c r="H9" s="37"/>
      <c r="I9" s="37"/>
      <c r="J9" s="37"/>
      <c r="K9" s="17">
        <f t="shared" ref="K9:K32" si="0">SUM(F9:J9)</f>
        <v>0</v>
      </c>
      <c r="L9" s="17">
        <f>IF(D10="70+",0,K9)</f>
        <v>0</v>
      </c>
      <c r="M9" s="61">
        <f>COUNTIF(F9:J9,"&gt;0")</f>
        <v>0</v>
      </c>
      <c r="N9" s="66"/>
      <c r="O9" s="67"/>
      <c r="AW9" s="45" t="s">
        <v>34</v>
      </c>
    </row>
    <row r="10" spans="1:53" ht="13.8" x14ac:dyDescent="0.25">
      <c r="A10" s="29"/>
      <c r="B10" s="30"/>
      <c r="C10" s="31"/>
      <c r="D10" s="31"/>
      <c r="E10" s="36"/>
      <c r="F10" s="17">
        <f>IF(OR($E9="M",$E9="W"),IF($D10="u60",F9*0.035*IF(OR(AND(F9&lt;100, $E9="W"), AND(F9&lt;400,$E9="M")),0,1),IF($D10="60-69",F9*0.025*IF(OR(AND(F9&lt;100, $E9="W"), AND(F9&lt;400,$E9="M")),0,1),IF($D10="70+",F9*0*IF(OR(AND(F9&lt;100, $E9="W"), AND(F9&lt;400,$E9="M")),0,1),F9*0.035*IF(OR(AND(F9&lt;100, $E9="W"), AND(F9&lt;400,$E9="M")),0,1)))),0)</f>
        <v>0</v>
      </c>
      <c r="G10" s="17">
        <f>IF(OR($E9="M",$E9="W"),IF($D10="u60",G9*0.035*IF(OR(AND(G9&lt;100, $E9="W"), AND(G9&lt;400,$E9="M")),0,1),IF($D10="60-69",G9*0.025*IF(OR(AND(G9&lt;100, $E9="W"), AND(G9&lt;400,$E9="M")),0,1),IF($D10="70+",G9*0*IF(OR(AND(G9&lt;100, $E9="W"), AND(G9&lt;400,$E9="M")),0,1),G9*0.035*IF(OR(AND(G9&lt;100, $E9="W"), AND(G9&lt;400,$E9="M")),0,1)))),0)</f>
        <v>0</v>
      </c>
      <c r="H10" s="17">
        <f>IF(OR($E9="M",$E9="W"),IF($D10="u60",H9*0.035*IF(OR(AND(H9&lt;100, $E9="W"), AND(H9&lt;400,$E9="M")),0,1),IF($D10="60-69",H9*0.025*IF(OR(AND(H9&lt;100, $E9="W"), AND(H9&lt;400,$E9="M")),0,1),IF($D10="70+",H9*0*IF(OR(AND(H9&lt;100, $E9="W"), AND(H9&lt;400,$E9="M")),0,1),H9*0.035*IF(OR(AND(H9&lt;100, $E9="W"), AND(H9&lt;400,$E9="M")),0,1)))),0)</f>
        <v>0</v>
      </c>
      <c r="I10" s="17">
        <f>IF(OR($E9="M",$E9="W"),IF($D10="u60",I9*0.035*IF(OR(AND(I9&lt;100, $E9="W"), AND(I9&lt;400,$E9="M")),0,1),IF($D10="60-69",I9*0.025*IF(OR(AND(I9&lt;100, $E9="W"), AND(I9&lt;400,$E9="M")),0,1),IF($D10="70+",I9*0*IF(OR(AND(I9&lt;100, $E9="W"), AND(I9&lt;400,$E9="M")),0,1),I9*0.035*IF(OR(AND(I9&lt;100, $E9="W"), AND(I9&lt;400,$E9="M")),0,1)))),0)</f>
        <v>0</v>
      </c>
      <c r="J10" s="17">
        <f>IF(OR($E9="M",$E9="W"),IF($D10="u60",J9*0.035*IF(OR(AND(J9&lt;100, $E9="W"), AND(J9&lt;400,$E9="M")),0,1),IF($D10="60-69",J9*0.025*IF(OR(AND(J9&lt;100, $E9="W"), AND(J9&lt;400,$E9="M")),0,1),IF($D10="70+",J9*0*IF(OR(AND(J9&lt;100, $E9="W"), AND(J9&lt;400,$E9="M")),0,1),J9*0.035*IF(OR(AND(J9&lt;100, $E9="W"), AND(J9&lt;400,$E9="M")),0,1)))),0)</f>
        <v>0</v>
      </c>
      <c r="K10" s="17">
        <f t="shared" si="0"/>
        <v>0</v>
      </c>
      <c r="L10" s="17"/>
      <c r="M10" s="62"/>
      <c r="N10" s="68"/>
      <c r="O10" s="69"/>
      <c r="T10" s="45"/>
    </row>
    <row r="11" spans="1:53" ht="14.4" thickBot="1" x14ac:dyDescent="0.3">
      <c r="A11" s="18"/>
      <c r="B11" s="19"/>
      <c r="C11" s="20"/>
      <c r="D11" s="20"/>
      <c r="E11" s="36"/>
      <c r="F11" s="21">
        <f>IF(OR($E9="M",$E9="W"),IF($D10="u60",F9*IF(OR(AND(F9&lt;100, $E9="W"), AND(F9&lt;400,$E9="M")),0.07,0.035),IF($D10="60-69",F9*0.025*IF(OR(AND(F9&lt;100, $E9="W"), AND(F9&lt;400,$E9="M")),1,0),IF($D10="70+",F9*0,F9*IF(OR(AND(F9&lt;100, $E9="W"), AND(F9&lt;400,$E9="M")),0.07,0.035)))),0)</f>
        <v>0</v>
      </c>
      <c r="G11" s="21">
        <f>IF(OR($E9="M",$E9="W"),IF($D10="u60",G9*IF(OR(AND(G9&lt;100, $E9="W"), AND(G9&lt;400,$E9="M")),0.07,0.035),IF($D10="60-69",G9*0.025*IF(OR(AND(G9&lt;100, $E9="W"), AND(G9&lt;400,$E9="M")),1,0),IF($D10="70+",G9*0,G9*IF(OR(AND(G9&lt;100, $E9="W"), AND(G9&lt;400,$E9="M")),0.07,0.035)))),0)</f>
        <v>0</v>
      </c>
      <c r="H11" s="21">
        <f>IF(OR($E9="M",$E9="W"),IF($D10="u60",H9*IF(OR(AND(H9&lt;100, $E9="W"), AND(H9&lt;400,$E9="M")),0.07,0.035),IF($D10="60-69",H9*0.025*IF(OR(AND(H9&lt;100, $E9="W"), AND(H9&lt;400,$E9="M")),1,0),IF($D10="70+",H9*0,H9*IF(OR(AND(H9&lt;100, $E9="W"), AND(H9&lt;400,$E9="M")),0.07,0.035)))),0)</f>
        <v>0</v>
      </c>
      <c r="I11" s="21">
        <f>IF(OR($E9="M",$E9="W"),IF($D10="u60",I9*IF(OR(AND(I9&lt;100, $E9="W"), AND(I9&lt;400,$E9="M")),0.07,0.035),IF($D10="60-69",I9*0.025*IF(OR(AND(I9&lt;100, $E9="W"), AND(I9&lt;400,$E9="M")),1,0),IF($D10="70+",I9*0,I9*IF(OR(AND(I9&lt;100, $E9="W"), AND(I9&lt;400,$E9="M")),0.07,0.035)))),0)</f>
        <v>0</v>
      </c>
      <c r="J11" s="21">
        <f>IF(OR($E9="M",$E9="W"),IF($D10="u60",J9*IF(OR(AND(J9&lt;100, $E9="W"), AND(J9&lt;400,$E9="M")),0.07,0.035),IF($D10="60-69",J9*0.025*IF(OR(AND(J9&lt;100, $E9="W"), AND(J9&lt;400,$E9="M")),1,0),IF($D10="70+",J9*0,J9*IF(OR(AND(J9&lt;100, $E9="W"), AND(J9&lt;400,$E9="M")),0.07,0.035)))),0)</f>
        <v>0</v>
      </c>
      <c r="K11" s="21">
        <f t="shared" si="0"/>
        <v>0</v>
      </c>
      <c r="L11" s="21">
        <f>SUM(K10:K11)</f>
        <v>0</v>
      </c>
      <c r="M11" s="63"/>
      <c r="N11" s="70"/>
      <c r="O11" s="71"/>
    </row>
    <row r="12" spans="1:53" ht="14.4" thickTop="1" x14ac:dyDescent="0.25">
      <c r="A12" s="14"/>
      <c r="B12" s="15"/>
      <c r="C12" s="16"/>
      <c r="D12" s="16"/>
      <c r="E12" s="36" t="s">
        <v>21</v>
      </c>
      <c r="F12" s="37"/>
      <c r="G12" s="37"/>
      <c r="H12" s="37"/>
      <c r="I12" s="37"/>
      <c r="J12" s="37"/>
      <c r="K12" s="17">
        <f t="shared" si="0"/>
        <v>0</v>
      </c>
      <c r="L12" s="17">
        <f>IF(D13="70+",0,K12)</f>
        <v>0</v>
      </c>
      <c r="M12" s="61">
        <f>COUNTIF(F12:J12,"&gt;0")</f>
        <v>0</v>
      </c>
      <c r="N12" s="66"/>
      <c r="O12" s="67"/>
    </row>
    <row r="13" spans="1:53" ht="13.8" x14ac:dyDescent="0.25">
      <c r="A13" s="29"/>
      <c r="B13" s="30"/>
      <c r="C13" s="31"/>
      <c r="D13" s="31"/>
      <c r="E13" s="36"/>
      <c r="F13" s="17">
        <f>IF(OR($E12="M",$E12="W"),IF($D13="u60",F12*0.035*IF(OR(AND(F12&lt;100, $E12="W"), AND(F12&lt;400,$E12="M")),0,1),IF($D13="60-69",F12*0.025*IF(OR(AND(F12&lt;100, $E12="W"), AND(F12&lt;400,$E12="M")),0,1),IF($D13="70+",F12*0*IF(OR(AND(F12&lt;100, $E12="W"), AND(F12&lt;400,$E12="M")),0,1),F12*0.035*IF(OR(AND(F12&lt;100, $E12="W"), AND(F12&lt;400,$E12="M")),0,1)))),0)</f>
        <v>0</v>
      </c>
      <c r="G13" s="17">
        <f>IF(OR($E12="M",$E12="W"),IF($D13="u60",G12*0.035*IF(OR(AND(G12&lt;100, $E12="W"), AND(G12&lt;400,$E12="M")),0,1),IF($D13="60-69",G12*0.025*IF(OR(AND(G12&lt;100, $E12="W"), AND(G12&lt;400,$E12="M")),0,1),IF($D13="70+",G12*0*IF(OR(AND(G12&lt;100, $E12="W"), AND(G12&lt;400,$E12="M")),0,1),G12*0.035*IF(OR(AND(G12&lt;100, $E12="W"), AND(G12&lt;400,$E12="M")),0,1)))),0)</f>
        <v>0</v>
      </c>
      <c r="H13" s="17">
        <f>IF(OR($E12="M",$E12="W"),IF($D13="u60",H12*0.035*IF(OR(AND(H12&lt;100, $E12="W"), AND(H12&lt;400,$E12="M")),0,1),IF($D13="60-69",H12*0.025*IF(OR(AND(H12&lt;100, $E12="W"), AND(H12&lt;400,$E12="M")),0,1),IF($D13="70+",H12*0*IF(OR(AND(H12&lt;100, $E12="W"), AND(H12&lt;400,$E12="M")),0,1),H12*0.035*IF(OR(AND(H12&lt;100, $E12="W"), AND(H12&lt;400,$E12="M")),0,1)))),0)</f>
        <v>0</v>
      </c>
      <c r="I13" s="17">
        <f>IF(OR($E12="M",$E12="W"),IF($D13="u60",I12*0.035*IF(OR(AND(I12&lt;100, $E12="W"), AND(I12&lt;400,$E12="M")),0,1),IF($D13="60-69",I12*0.025*IF(OR(AND(I12&lt;100, $E12="W"), AND(I12&lt;400,$E12="M")),0,1),IF($D13="70+",I12*0*IF(OR(AND(I12&lt;100, $E12="W"), AND(I12&lt;400,$E12="M")),0,1),I12*0.035*IF(OR(AND(I12&lt;100, $E12="W"), AND(I12&lt;400,$E12="M")),0,1)))),0)</f>
        <v>0</v>
      </c>
      <c r="J13" s="17">
        <f>IF(OR($E12="M",$E12="W"),IF($D13="u60",J12*0.035*IF(OR(AND(J12&lt;100, $E12="W"), AND(J12&lt;400,$E12="M")),0,1),IF($D13="60-69",J12*0.025*IF(OR(AND(J12&lt;100, $E12="W"), AND(J12&lt;400,$E12="M")),0,1),IF($D13="70+",J12*0*IF(OR(AND(J12&lt;100, $E12="W"), AND(J12&lt;400,$E12="M")),0,1),J12*0.035*IF(OR(AND(J12&lt;100, $E12="W"), AND(J12&lt;400,$E12="M")),0,1)))),0)</f>
        <v>0</v>
      </c>
      <c r="K13" s="17">
        <f t="shared" si="0"/>
        <v>0</v>
      </c>
      <c r="L13" s="17"/>
      <c r="M13" s="62"/>
      <c r="N13" s="68"/>
      <c r="O13" s="69"/>
    </row>
    <row r="14" spans="1:53" ht="14.4" thickBot="1" x14ac:dyDescent="0.3">
      <c r="A14" s="18"/>
      <c r="B14" s="19"/>
      <c r="C14" s="20"/>
      <c r="D14" s="20"/>
      <c r="E14" s="36"/>
      <c r="F14" s="21">
        <f>IF(OR($E12="M",$E12="W"),IF($D13="u60",F12*IF(OR(AND(F12&lt;100, $E12="W"), AND(F12&lt;400,$E12="M")),0.07,0.035),IF($D13="60-69",F12*0.025*IF(OR(AND(F12&lt;100, $E12="W"), AND(F12&lt;400,$E12="M")),1,0),IF($D13="70+",F12*0,F12*IF(OR(AND(F12&lt;100, $E12="W"), AND(F12&lt;400,$E12="M")),0.07,0.035)))),0)</f>
        <v>0</v>
      </c>
      <c r="G14" s="21">
        <f>IF(OR($E12="M",$E12="W"),IF($D13="u60",G12*IF(OR(AND(G12&lt;100, $E12="W"), AND(G12&lt;400,$E12="M")),0.07,0.035),IF($D13="60-69",G12*0.025*IF(OR(AND(G12&lt;100, $E12="W"), AND(G12&lt;400,$E12="M")),1,0),IF($D13="70+",G12*0,G12*IF(OR(AND(G12&lt;100, $E12="W"), AND(G12&lt;400,$E12="M")),0.07,0.035)))),0)</f>
        <v>0</v>
      </c>
      <c r="H14" s="21">
        <f>IF(OR($E12="M",$E12="W"),IF($D13="u60",H12*IF(OR(AND(H12&lt;100, $E12="W"), AND(H12&lt;400,$E12="M")),0.07,0.035),IF($D13="60-69",H12*0.025*IF(OR(AND(H12&lt;100, $E12="W"), AND(H12&lt;400,$E12="M")),1,0),IF($D13="70+",H12*0,H12*IF(OR(AND(H12&lt;100, $E12="W"), AND(H12&lt;400,$E12="M")),0.07,0.035)))),0)</f>
        <v>0</v>
      </c>
      <c r="I14" s="21">
        <f>IF(OR($E12="M",$E12="W"),IF($D13="u60",I12*IF(OR(AND(I12&lt;100, $E12="W"), AND(I12&lt;400,$E12="M")),0.07,0.035),IF($D13="60-69",I12*0.025*IF(OR(AND(I12&lt;100, $E12="W"), AND(I12&lt;400,$E12="M")),1,0),IF($D13="70+",I12*0,I12*IF(OR(AND(I12&lt;100, $E12="W"), AND(I12&lt;400,$E12="M")),0.07,0.035)))),0)</f>
        <v>0</v>
      </c>
      <c r="J14" s="21">
        <f>IF(OR($E12="M",$E12="W"),IF($D13="u60",J12*IF(OR(AND(J12&lt;100, $E12="W"), AND(J12&lt;400,$E12="M")),0.07,0.035),IF($D13="60-69",J12*0.025*IF(OR(AND(J12&lt;100, $E12="W"), AND(J12&lt;400,$E12="M")),1,0),IF($D13="70+",J12*0,J12*IF(OR(AND(J12&lt;100, $E12="W"), AND(J12&lt;400,$E12="M")),0.07,0.035)))),0)</f>
        <v>0</v>
      </c>
      <c r="K14" s="21">
        <f t="shared" si="0"/>
        <v>0</v>
      </c>
      <c r="L14" s="21">
        <f>SUM(K13:K14)</f>
        <v>0</v>
      </c>
      <c r="M14" s="63"/>
      <c r="N14" s="70"/>
      <c r="O14" s="71"/>
    </row>
    <row r="15" spans="1:53" ht="14.4" thickTop="1" x14ac:dyDescent="0.25">
      <c r="A15" s="14"/>
      <c r="B15" s="15"/>
      <c r="C15" s="16"/>
      <c r="D15" s="16"/>
      <c r="E15" s="36" t="s">
        <v>21</v>
      </c>
      <c r="F15" s="37"/>
      <c r="G15" s="37"/>
      <c r="H15" s="37"/>
      <c r="I15" s="37"/>
      <c r="J15" s="37"/>
      <c r="K15" s="17">
        <f t="shared" si="0"/>
        <v>0</v>
      </c>
      <c r="L15" s="17">
        <f>IF(D16="70+",0,K15)</f>
        <v>0</v>
      </c>
      <c r="M15" s="61">
        <f>COUNTIF(F15:J15,"&gt;0")</f>
        <v>0</v>
      </c>
      <c r="N15" s="66"/>
      <c r="O15" s="67"/>
    </row>
    <row r="16" spans="1:53" ht="13.8" x14ac:dyDescent="0.25">
      <c r="A16" s="29"/>
      <c r="B16" s="30"/>
      <c r="C16" s="31"/>
      <c r="D16" s="31"/>
      <c r="E16" s="36"/>
      <c r="F16" s="17">
        <f>IF(OR($E15="M",$E15="W"),IF($D16="u60",F15*0.035*IF(OR(AND(F15&lt;100, $E15="W"), AND(F15&lt;400,$E15="M")),0,1),IF($D16="60-69",F15*0.025*IF(OR(AND(F15&lt;100, $E15="W"), AND(F15&lt;400,$E15="M")),0,1),IF($D16="70+",F15*0*IF(OR(AND(F15&lt;100, $E15="W"), AND(F15&lt;400,$E15="M")),0,1),F15*0.035*IF(OR(AND(F15&lt;100, $E15="W"), AND(F15&lt;400,$E15="M")),0,1)))),0)</f>
        <v>0</v>
      </c>
      <c r="G16" s="17">
        <f>IF(OR($E15="M",$E15="W"),IF($D16="u60",G15*0.035*IF(OR(AND(G15&lt;100, $E15="W"), AND(G15&lt;400,$E15="M")),0,1),IF($D16="60-69",G15*0.025*IF(OR(AND(G15&lt;100, $E15="W"), AND(G15&lt;400,$E15="M")),0,1),IF($D16="70+",G15*0*IF(OR(AND(G15&lt;100, $E15="W"), AND(G15&lt;400,$E15="M")),0,1),G15*0.035*IF(OR(AND(G15&lt;100, $E15="W"), AND(G15&lt;400,$E15="M")),0,1)))),0)</f>
        <v>0</v>
      </c>
      <c r="H16" s="17">
        <f>IF(OR($E15="M",$E15="W"),IF($D16="u60",H15*0.035*IF(OR(AND(H15&lt;100, $E15="W"), AND(H15&lt;400,$E15="M")),0,1),IF($D16="60-69",H15*0.025*IF(OR(AND(H15&lt;100, $E15="W"), AND(H15&lt;400,$E15="M")),0,1),IF($D16="70+",H15*0*IF(OR(AND(H15&lt;100, $E15="W"), AND(H15&lt;400,$E15="M")),0,1),H15*0.035*IF(OR(AND(H15&lt;100, $E15="W"), AND(H15&lt;400,$E15="M")),0,1)))),0)</f>
        <v>0</v>
      </c>
      <c r="I16" s="17">
        <f>IF(OR($E15="M",$E15="W"),IF($D16="u60",I15*0.035*IF(OR(AND(I15&lt;100, $E15="W"), AND(I15&lt;400,$E15="M")),0,1),IF($D16="60-69",I15*0.025*IF(OR(AND(I15&lt;100, $E15="W"), AND(I15&lt;400,$E15="M")),0,1),IF($D16="70+",I15*0*IF(OR(AND(I15&lt;100, $E15="W"), AND(I15&lt;400,$E15="M")),0,1),I15*0.035*IF(OR(AND(I15&lt;100, $E15="W"), AND(I15&lt;400,$E15="M")),0,1)))),0)</f>
        <v>0</v>
      </c>
      <c r="J16" s="17">
        <f>IF(OR($E15="M",$E15="W"),IF($D16="u60",J15*0.035*IF(OR(AND(J15&lt;100, $E15="W"), AND(J15&lt;400,$E15="M")),0,1),IF($D16="60-69",J15*0.025*IF(OR(AND(J15&lt;100, $E15="W"), AND(J15&lt;400,$E15="M")),0,1),IF($D16="70+",J15*0*IF(OR(AND(J15&lt;100, $E15="W"), AND(J15&lt;400,$E15="M")),0,1),J15*0.035*IF(OR(AND(J15&lt;100, $E15="W"), AND(J15&lt;400,$E15="M")),0,1)))),0)</f>
        <v>0</v>
      </c>
      <c r="K16" s="17">
        <f t="shared" si="0"/>
        <v>0</v>
      </c>
      <c r="L16" s="17"/>
      <c r="M16" s="62"/>
      <c r="N16" s="68"/>
      <c r="O16" s="69"/>
    </row>
    <row r="17" spans="1:15" ht="14.4" thickBot="1" x14ac:dyDescent="0.3">
      <c r="A17" s="18"/>
      <c r="B17" s="19"/>
      <c r="C17" s="20"/>
      <c r="D17" s="20"/>
      <c r="E17" s="36"/>
      <c r="F17" s="21">
        <f>IF(OR($E15="M",$E15="W"),IF($D16="u60",F15*IF(OR(AND(F15&lt;100, $E15="W"), AND(F15&lt;400,$E15="M")),0.07,0.035),IF($D16="60-69",F15*0.025*IF(OR(AND(F15&lt;100, $E15="W"), AND(F15&lt;400,$E15="M")),1,0),IF($D16="70+",F15*0,F15*IF(OR(AND(F15&lt;100, $E15="W"), AND(F15&lt;400,$E15="M")),0.07,0.035)))),0)</f>
        <v>0</v>
      </c>
      <c r="G17" s="21">
        <f>IF(OR($E15="M",$E15="W"),IF($D16="u60",G15*IF(OR(AND(G15&lt;100, $E15="W"), AND(G15&lt;400,$E15="M")),0.07,0.035),IF($D16="60-69",G15*0.025*IF(OR(AND(G15&lt;100, $E15="W"), AND(G15&lt;400,$E15="M")),1,0),IF($D16="70+",G15*0,G15*IF(OR(AND(G15&lt;100, $E15="W"), AND(G15&lt;400,$E15="M")),0.07,0.035)))),0)</f>
        <v>0</v>
      </c>
      <c r="H17" s="21">
        <f>IF(OR($E15="M",$E15="W"),IF($D16="u60",H15*IF(OR(AND(H15&lt;100, $E15="W"), AND(H15&lt;400,$E15="M")),0.07,0.035),IF($D16="60-69",H15*0.025*IF(OR(AND(H15&lt;100, $E15="W"), AND(H15&lt;400,$E15="M")),1,0),IF($D16="70+",H15*0,H15*IF(OR(AND(H15&lt;100, $E15="W"), AND(H15&lt;400,$E15="M")),0.07,0.035)))),0)</f>
        <v>0</v>
      </c>
      <c r="I17" s="21">
        <f>IF(OR($E15="M",$E15="W"),IF($D16="u60",I15*IF(OR(AND(I15&lt;100, $E15="W"), AND(I15&lt;400,$E15="M")),0.07,0.035),IF($D16="60-69",I15*0.025*IF(OR(AND(I15&lt;100, $E15="W"), AND(I15&lt;400,$E15="M")),1,0),IF($D16="70+",I15*0,I15*IF(OR(AND(I15&lt;100, $E15="W"), AND(I15&lt;400,$E15="M")),0.07,0.035)))),0)</f>
        <v>0</v>
      </c>
      <c r="J17" s="21">
        <f>IF(OR($E15="M",$E15="W"),IF($D16="u60",J15*IF(OR(AND(J15&lt;100, $E15="W"), AND(J15&lt;400,$E15="M")),0.07,0.035),IF($D16="60-69",J15*0.025*IF(OR(AND(J15&lt;100, $E15="W"), AND(J15&lt;400,$E15="M")),1,0),IF($D16="70+",J15*0,J15*IF(OR(AND(J15&lt;100, $E15="W"), AND(J15&lt;400,$E15="M")),0.07,0.035)))),0)</f>
        <v>0</v>
      </c>
      <c r="K17" s="21">
        <f t="shared" si="0"/>
        <v>0</v>
      </c>
      <c r="L17" s="21">
        <f>SUM(K16:K17)</f>
        <v>0</v>
      </c>
      <c r="M17" s="63"/>
      <c r="N17" s="70"/>
      <c r="O17" s="71"/>
    </row>
    <row r="18" spans="1:15" ht="14.4" thickTop="1" x14ac:dyDescent="0.25">
      <c r="A18" s="14"/>
      <c r="B18" s="15"/>
      <c r="C18" s="16"/>
      <c r="D18" s="16"/>
      <c r="E18" s="36" t="s">
        <v>21</v>
      </c>
      <c r="F18" s="37"/>
      <c r="G18" s="37"/>
      <c r="H18" s="37"/>
      <c r="I18" s="37"/>
      <c r="J18" s="37"/>
      <c r="K18" s="17">
        <f t="shared" si="0"/>
        <v>0</v>
      </c>
      <c r="L18" s="17">
        <f>IF(D19="70+",0,K18)</f>
        <v>0</v>
      </c>
      <c r="M18" s="61">
        <f>COUNTIF(F18:J18,"&gt;0")</f>
        <v>0</v>
      </c>
      <c r="N18" s="66"/>
      <c r="O18" s="67"/>
    </row>
    <row r="19" spans="1:15" ht="13.8" x14ac:dyDescent="0.25">
      <c r="A19" s="29"/>
      <c r="B19" s="30"/>
      <c r="C19" s="31"/>
      <c r="D19" s="31"/>
      <c r="E19" s="36"/>
      <c r="F19" s="17">
        <f>IF(OR($E18="M",$E18="W"),IF($D19="u60",F18*0.035*IF(OR(AND(F18&lt;100, $E18="W"), AND(F18&lt;400,$E18="M")),0,1),IF($D19="60-69",F18*0.025*IF(OR(AND(F18&lt;100, $E18="W"), AND(F18&lt;400,$E18="M")),0,1),IF($D19="70+",F18*0*IF(OR(AND(F18&lt;100, $E18="W"), AND(F18&lt;400,$E18="M")),0,1),F18*0.035*IF(OR(AND(F18&lt;100, $E18="W"), AND(F18&lt;400,$E18="M")),0,1)))),0)</f>
        <v>0</v>
      </c>
      <c r="G19" s="17">
        <f>IF(OR($E18="M",$E18="W"),IF($D19="u60",G18*0.035*IF(OR(AND(G18&lt;100, $E18="W"), AND(G18&lt;400,$E18="M")),0,1),IF($D19="60-69",G18*0.025*IF(OR(AND(G18&lt;100, $E18="W"), AND(G18&lt;400,$E18="M")),0,1),IF($D19="70+",G18*0*IF(OR(AND(G18&lt;100, $E18="W"), AND(G18&lt;400,$E18="M")),0,1),G18*0.035*IF(OR(AND(G18&lt;100, $E18="W"), AND(G18&lt;400,$E18="M")),0,1)))),0)</f>
        <v>0</v>
      </c>
      <c r="H19" s="17">
        <f>IF(OR($E18="M",$E18="W"),IF($D19="u60",H18*0.035*IF(OR(AND(H18&lt;100, $E18="W"), AND(H18&lt;400,$E18="M")),0,1),IF($D19="60-69",H18*0.025*IF(OR(AND(H18&lt;100, $E18="W"), AND(H18&lt;400,$E18="M")),0,1),IF($D19="70+",H18*0*IF(OR(AND(H18&lt;100, $E18="W"), AND(H18&lt;400,$E18="M")),0,1),H18*0.035*IF(OR(AND(H18&lt;100, $E18="W"), AND(H18&lt;400,$E18="M")),0,1)))),0)</f>
        <v>0</v>
      </c>
      <c r="I19" s="17">
        <f>IF(OR($E18="M",$E18="W"),IF($D19="u60",I18*0.035*IF(OR(AND(I18&lt;100, $E18="W"), AND(I18&lt;400,$E18="M")),0,1),IF($D19="60-69",I18*0.025*IF(OR(AND(I18&lt;100, $E18="W"), AND(I18&lt;400,$E18="M")),0,1),IF($D19="70+",I18*0*IF(OR(AND(I18&lt;100, $E18="W"), AND(I18&lt;400,$E18="M")),0,1),I18*0.035*IF(OR(AND(I18&lt;100, $E18="W"), AND(I18&lt;400,$E18="M")),0,1)))),0)</f>
        <v>0</v>
      </c>
      <c r="J19" s="17">
        <f>IF(OR($E18="M",$E18="W"),IF($D19="u60",J18*0.035*IF(OR(AND(J18&lt;100, $E18="W"), AND(J18&lt;400,$E18="M")),0,1),IF($D19="60-69",J18*0.025*IF(OR(AND(J18&lt;100, $E18="W"), AND(J18&lt;400,$E18="M")),0,1),IF($D19="70+",J18*0*IF(OR(AND(J18&lt;100, $E18="W"), AND(J18&lt;400,$E18="M")),0,1),J18*0.035*IF(OR(AND(J18&lt;100, $E18="W"), AND(J18&lt;400,$E18="M")),0,1)))),0)</f>
        <v>0</v>
      </c>
      <c r="K19" s="17">
        <f t="shared" si="0"/>
        <v>0</v>
      </c>
      <c r="L19" s="17"/>
      <c r="M19" s="62"/>
      <c r="N19" s="68"/>
      <c r="O19" s="69"/>
    </row>
    <row r="20" spans="1:15" ht="14.4" thickBot="1" x14ac:dyDescent="0.3">
      <c r="A20" s="18"/>
      <c r="B20" s="19"/>
      <c r="C20" s="20"/>
      <c r="D20" s="20"/>
      <c r="E20" s="36"/>
      <c r="F20" s="21">
        <f>IF(OR($E18="M",$E18="W"),IF($D19="u60",F18*IF(OR(AND(F18&lt;100, $E18="W"), AND(F18&lt;400,$E18="M")),0.07,0.035),IF($D19="60-69",F18*0.025*IF(OR(AND(F18&lt;100, $E18="W"), AND(F18&lt;400,$E18="M")),1,0),IF($D19="70+",F18*0,F18*IF(OR(AND(F18&lt;100, $E18="W"), AND(F18&lt;400,$E18="M")),0.07,0.035)))),0)</f>
        <v>0</v>
      </c>
      <c r="G20" s="21">
        <f>IF(OR($E18="M",$E18="W"),IF($D19="u60",G18*IF(OR(AND(G18&lt;100, $E18="W"), AND(G18&lt;400,$E18="M")),0.07,0.035),IF($D19="60-69",G18*0.025*IF(OR(AND(G18&lt;100, $E18="W"), AND(G18&lt;400,$E18="M")),1,0),IF($D19="70+",G18*0,G18*IF(OR(AND(G18&lt;100, $E18="W"), AND(G18&lt;400,$E18="M")),0.07,0.035)))),0)</f>
        <v>0</v>
      </c>
      <c r="H20" s="21">
        <f>IF(OR($E18="M",$E18="W"),IF($D19="u60",H18*IF(OR(AND(H18&lt;100, $E18="W"), AND(H18&lt;400,$E18="M")),0.07,0.035),IF($D19="60-69",H18*0.025*IF(OR(AND(H18&lt;100, $E18="W"), AND(H18&lt;400,$E18="M")),1,0),IF($D19="70+",H18*0,H18*IF(OR(AND(H18&lt;100, $E18="W"), AND(H18&lt;400,$E18="M")),0.07,0.035)))),0)</f>
        <v>0</v>
      </c>
      <c r="I20" s="21">
        <f>IF(OR($E18="M",$E18="W"),IF($D19="u60",I18*IF(OR(AND(I18&lt;100, $E18="W"), AND(I18&lt;400,$E18="M")),0.07,0.035),IF($D19="60-69",I18*0.025*IF(OR(AND(I18&lt;100, $E18="W"), AND(I18&lt;400,$E18="M")),1,0),IF($D19="70+",I18*0,I18*IF(OR(AND(I18&lt;100, $E18="W"), AND(I18&lt;400,$E18="M")),0.07,0.035)))),0)</f>
        <v>0</v>
      </c>
      <c r="J20" s="21">
        <f>IF(OR($E18="M",$E18="W"),IF($D19="u60",J18*IF(OR(AND(J18&lt;100, $E18="W"), AND(J18&lt;400,$E18="M")),0.07,0.035),IF($D19="60-69",J18*0.025*IF(OR(AND(J18&lt;100, $E18="W"), AND(J18&lt;400,$E18="M")),1,0),IF($D19="70+",J18*0,J18*IF(OR(AND(J18&lt;100, $E18="W"), AND(J18&lt;400,$E18="M")),0.07,0.035)))),0)</f>
        <v>0</v>
      </c>
      <c r="K20" s="21">
        <f t="shared" si="0"/>
        <v>0</v>
      </c>
      <c r="L20" s="21">
        <f>SUM(K19:K20)</f>
        <v>0</v>
      </c>
      <c r="M20" s="63"/>
      <c r="N20" s="70"/>
      <c r="O20" s="71"/>
    </row>
    <row r="21" spans="1:15" ht="14.4" thickTop="1" x14ac:dyDescent="0.25">
      <c r="A21" s="14"/>
      <c r="B21" s="15"/>
      <c r="C21" s="16"/>
      <c r="D21" s="16"/>
      <c r="E21" s="36" t="s">
        <v>21</v>
      </c>
      <c r="F21" s="37"/>
      <c r="G21" s="37"/>
      <c r="H21" s="37"/>
      <c r="I21" s="37"/>
      <c r="J21" s="37"/>
      <c r="K21" s="17">
        <f t="shared" si="0"/>
        <v>0</v>
      </c>
      <c r="L21" s="17">
        <f>IF(D22="70+",0,K21)</f>
        <v>0</v>
      </c>
      <c r="M21" s="61">
        <f>COUNTIF(F21:J21,"&gt;0")</f>
        <v>0</v>
      </c>
      <c r="N21" s="66"/>
      <c r="O21" s="67"/>
    </row>
    <row r="22" spans="1:15" ht="13.8" x14ac:dyDescent="0.25">
      <c r="A22" s="29"/>
      <c r="B22" s="30"/>
      <c r="C22" s="31"/>
      <c r="D22" s="31"/>
      <c r="E22" s="36"/>
      <c r="F22" s="17">
        <f>IF(OR($E21="M",$E21="W"),IF($D22="u60",F21*0.035*IF(OR(AND(F21&lt;100, $E21="W"), AND(F21&lt;400,$E21="M")),0,1),IF($D22="60-69",F21*0.025*IF(OR(AND(F21&lt;100, $E21="W"), AND(F21&lt;400,$E21="M")),0,1),IF($D22="70+",F21*0*IF(OR(AND(F21&lt;100, $E21="W"), AND(F21&lt;400,$E21="M")),0,1),F21*0.035*IF(OR(AND(F21&lt;100, $E21="W"), AND(F21&lt;400,$E21="M")),0,1)))),0)</f>
        <v>0</v>
      </c>
      <c r="G22" s="17">
        <f>IF(OR($E21="M",$E21="W"),IF($D22="u60",G21*0.035*IF(OR(AND(G21&lt;100, $E21="W"), AND(G21&lt;400,$E21="M")),0,1),IF($D22="60-69",G21*0.025*IF(OR(AND(G21&lt;100, $E21="W"), AND(G21&lt;400,$E21="M")),0,1),IF($D22="70+",G21*0*IF(OR(AND(G21&lt;100, $E21="W"), AND(G21&lt;400,$E21="M")),0,1),G21*0.035*IF(OR(AND(G21&lt;100, $E21="W"), AND(G21&lt;400,$E21="M")),0,1)))),0)</f>
        <v>0</v>
      </c>
      <c r="H22" s="17">
        <f>IF(OR($E21="M",$E21="W"),IF($D22="u60",H21*0.035*IF(OR(AND(H21&lt;100, $E21="W"), AND(H21&lt;400,$E21="M")),0,1),IF($D22="60-69",H21*0.025*IF(OR(AND(H21&lt;100, $E21="W"), AND(H21&lt;400,$E21="M")),0,1),IF($D22="70+",H21*0*IF(OR(AND(H21&lt;100, $E21="W"), AND(H21&lt;400,$E21="M")),0,1),H21*0.035*IF(OR(AND(H21&lt;100, $E21="W"), AND(H21&lt;400,$E21="M")),0,1)))),0)</f>
        <v>0</v>
      </c>
      <c r="I22" s="17">
        <f>IF(OR($E21="M",$E21="W"),IF($D22="u60",I21*0.035*IF(OR(AND(I21&lt;100, $E21="W"), AND(I21&lt;400,$E21="M")),0,1),IF($D22="60-69",I21*0.025*IF(OR(AND(I21&lt;100, $E21="W"), AND(I21&lt;400,$E21="M")),0,1),IF($D22="70+",I21*0*IF(OR(AND(I21&lt;100, $E21="W"), AND(I21&lt;400,$E21="M")),0,1),I21*0.035*IF(OR(AND(I21&lt;100, $E21="W"), AND(I21&lt;400,$E21="M")),0,1)))),0)</f>
        <v>0</v>
      </c>
      <c r="J22" s="17">
        <f>IF(OR($E21="M",$E21="W"),IF($D22="u60",J21*0.035*IF(OR(AND(J21&lt;100, $E21="W"), AND(J21&lt;400,$E21="M")),0,1),IF($D22="60-69",J21*0.025*IF(OR(AND(J21&lt;100, $E21="W"), AND(J21&lt;400,$E21="M")),0,1),IF($D22="70+",J21*0*IF(OR(AND(J21&lt;100, $E21="W"), AND(J21&lt;400,$E21="M")),0,1),J21*0.035*IF(OR(AND(J21&lt;100, $E21="W"), AND(J21&lt;400,$E21="M")),0,1)))),0)</f>
        <v>0</v>
      </c>
      <c r="K22" s="17">
        <f t="shared" si="0"/>
        <v>0</v>
      </c>
      <c r="L22" s="17"/>
      <c r="M22" s="62"/>
      <c r="N22" s="68"/>
      <c r="O22" s="69"/>
    </row>
    <row r="23" spans="1:15" ht="14.4" thickBot="1" x14ac:dyDescent="0.3">
      <c r="A23" s="18"/>
      <c r="B23" s="19"/>
      <c r="C23" s="20"/>
      <c r="D23" s="20"/>
      <c r="E23" s="36"/>
      <c r="F23" s="21">
        <f>IF(OR($E21="M",$E21="W"),IF($D22="u60",F21*IF(OR(AND(F21&lt;100, $E21="W"), AND(F21&lt;400,$E21="M")),0.07,0.035),IF($D22="60-69",F21*0.025*IF(OR(AND(F21&lt;100, $E21="W"), AND(F21&lt;400,$E21="M")),1,0),IF($D22="70+",F21*0,F21*IF(OR(AND(F21&lt;100, $E21="W"), AND(F21&lt;400,$E21="M")),0.07,0.035)))),0)</f>
        <v>0</v>
      </c>
      <c r="G23" s="21">
        <f>IF(OR($E21="M",$E21="W"),IF($D22="u60",G21*IF(OR(AND(G21&lt;100, $E21="W"), AND(G21&lt;400,$E21="M")),0.07,0.035),IF($D22="60-69",G21*0.025*IF(OR(AND(G21&lt;100, $E21="W"), AND(G21&lt;400,$E21="M")),1,0),IF($D22="70+",G21*0,G21*IF(OR(AND(G21&lt;100, $E21="W"), AND(G21&lt;400,$E21="M")),0.07,0.035)))),0)</f>
        <v>0</v>
      </c>
      <c r="H23" s="21">
        <f>IF(OR($E21="M",$E21="W"),IF($D22="u60",H21*IF(OR(AND(H21&lt;100, $E21="W"), AND(H21&lt;400,$E21="M")),0.07,0.035),IF($D22="60-69",H21*0.025*IF(OR(AND(H21&lt;100, $E21="W"), AND(H21&lt;400,$E21="M")),1,0),IF($D22="70+",H21*0,H21*IF(OR(AND(H21&lt;100, $E21="W"), AND(H21&lt;400,$E21="M")),0.07,0.035)))),0)</f>
        <v>0</v>
      </c>
      <c r="I23" s="21">
        <f>IF(OR($E21="M",$E21="W"),IF($D22="u60",I21*IF(OR(AND(I21&lt;100, $E21="W"), AND(I21&lt;400,$E21="M")),0.07,0.035),IF($D22="60-69",I21*0.025*IF(OR(AND(I21&lt;100, $E21="W"), AND(I21&lt;400,$E21="M")),1,0),IF($D22="70+",I21*0,I21*IF(OR(AND(I21&lt;100, $E21="W"), AND(I21&lt;400,$E21="M")),0.07,0.035)))),0)</f>
        <v>0</v>
      </c>
      <c r="J23" s="21">
        <f>IF(OR($E21="M",$E21="W"),IF($D22="u60",J21*IF(OR(AND(J21&lt;100, $E21="W"), AND(J21&lt;400,$E21="M")),0.07,0.035),IF($D22="60-69",J21*0.025*IF(OR(AND(J21&lt;100, $E21="W"), AND(J21&lt;400,$E21="M")),1,0),IF($D22="70+",J21*0,J21*IF(OR(AND(J21&lt;100, $E21="W"), AND(J21&lt;400,$E21="M")),0.07,0.035)))),0)</f>
        <v>0</v>
      </c>
      <c r="K23" s="21">
        <f t="shared" si="0"/>
        <v>0</v>
      </c>
      <c r="L23" s="21">
        <f>SUM(K22:K23)</f>
        <v>0</v>
      </c>
      <c r="M23" s="63"/>
      <c r="N23" s="70"/>
      <c r="O23" s="71"/>
    </row>
    <row r="24" spans="1:15" ht="14.4" thickTop="1" x14ac:dyDescent="0.25">
      <c r="A24" s="14"/>
      <c r="B24" s="15"/>
      <c r="C24" s="16"/>
      <c r="D24" s="16"/>
      <c r="E24" s="36" t="s">
        <v>21</v>
      </c>
      <c r="F24" s="37"/>
      <c r="G24" s="37"/>
      <c r="H24" s="37"/>
      <c r="I24" s="37"/>
      <c r="J24" s="37"/>
      <c r="K24" s="17">
        <f t="shared" si="0"/>
        <v>0</v>
      </c>
      <c r="L24" s="17">
        <f>IF(D25="70+",0,K24)</f>
        <v>0</v>
      </c>
      <c r="M24" s="61">
        <f>COUNTIF(F24:J24,"&gt;0")</f>
        <v>0</v>
      </c>
      <c r="N24" s="66"/>
      <c r="O24" s="67"/>
    </row>
    <row r="25" spans="1:15" ht="13.8" x14ac:dyDescent="0.25">
      <c r="A25" s="29"/>
      <c r="B25" s="30"/>
      <c r="C25" s="31"/>
      <c r="D25" s="31"/>
      <c r="E25" s="36"/>
      <c r="F25" s="17">
        <f>IF(OR($E24="M",$E24="W"),IF($D25="u60",F24*0.035*IF(OR(AND(F24&lt;100, $E24="W"), AND(F24&lt;400,$E24="M")),0,1),IF($D25="60-69",F24*0.025*IF(OR(AND(F24&lt;100, $E24="W"), AND(F24&lt;400,$E24="M")),0,1),IF($D25="70+",F24*0*IF(OR(AND(F24&lt;100, $E24="W"), AND(F24&lt;400,$E24="M")),0,1),F24*0.035*IF(OR(AND(F24&lt;100, $E24="W"), AND(F24&lt;400,$E24="M")),0,1)))),0)</f>
        <v>0</v>
      </c>
      <c r="G25" s="17">
        <f>IF(OR($E24="M",$E24="W"),IF($D25="u60",G24*0.035*IF(OR(AND(G24&lt;100, $E24="W"), AND(G24&lt;400,$E24="M")),0,1),IF($D25="60-69",G24*0.025*IF(OR(AND(G24&lt;100, $E24="W"), AND(G24&lt;400,$E24="M")),0,1),IF($D25="70+",G24*0*IF(OR(AND(G24&lt;100, $E24="W"), AND(G24&lt;400,$E24="M")),0,1),G24*0.035*IF(OR(AND(G24&lt;100, $E24="W"), AND(G24&lt;400,$E24="M")),0,1)))),0)</f>
        <v>0</v>
      </c>
      <c r="H25" s="17">
        <f>IF(OR($E24="M",$E24="W"),IF($D25="u60",H24*0.035*IF(OR(AND(H24&lt;100, $E24="W"), AND(H24&lt;400,$E24="M")),0,1),IF($D25="60-69",H24*0.025*IF(OR(AND(H24&lt;100, $E24="W"), AND(H24&lt;400,$E24="M")),0,1),IF($D25="70+",H24*0*IF(OR(AND(H24&lt;100, $E24="W"), AND(H24&lt;400,$E24="M")),0,1),H24*0.035*IF(OR(AND(H24&lt;100, $E24="W"), AND(H24&lt;400,$E24="M")),0,1)))),0)</f>
        <v>0</v>
      </c>
      <c r="I25" s="17">
        <f>IF(OR($E24="M",$E24="W"),IF($D25="u60",I24*0.035*IF(OR(AND(I24&lt;100, $E24="W"), AND(I24&lt;400,$E24="M")),0,1),IF($D25="60-69",I24*0.025*IF(OR(AND(I24&lt;100, $E24="W"), AND(I24&lt;400,$E24="M")),0,1),IF($D25="70+",I24*0*IF(OR(AND(I24&lt;100, $E24="W"), AND(I24&lt;400,$E24="M")),0,1),I24*0.035*IF(OR(AND(I24&lt;100, $E24="W"), AND(I24&lt;400,$E24="M")),0,1)))),0)</f>
        <v>0</v>
      </c>
      <c r="J25" s="17">
        <f>IF(OR($E24="M",$E24="W"),IF($D25="u60",J24*0.035*IF(OR(AND(J24&lt;100, $E24="W"), AND(J24&lt;400,$E24="M")),0,1),IF($D25="60-69",J24*0.025*IF(OR(AND(J24&lt;100, $E24="W"), AND(J24&lt;400,$E24="M")),0,1),IF($D25="70+",J24*0*IF(OR(AND(J24&lt;100, $E24="W"), AND(J24&lt;400,$E24="M")),0,1),J24*0.035*IF(OR(AND(J24&lt;100, $E24="W"), AND(J24&lt;400,$E24="M")),0,1)))),0)</f>
        <v>0</v>
      </c>
      <c r="K25" s="17">
        <f t="shared" si="0"/>
        <v>0</v>
      </c>
      <c r="L25" s="17"/>
      <c r="M25" s="62"/>
      <c r="N25" s="68"/>
      <c r="O25" s="69"/>
    </row>
    <row r="26" spans="1:15" ht="14.4" thickBot="1" x14ac:dyDescent="0.3">
      <c r="A26" s="18"/>
      <c r="B26" s="19"/>
      <c r="C26" s="20"/>
      <c r="D26" s="20"/>
      <c r="E26" s="36"/>
      <c r="F26" s="21">
        <f>IF(OR($E24="M",$E24="W"),IF($D25="u60",F24*IF(OR(AND(F24&lt;100, $E24="W"), AND(F24&lt;400,$E24="M")),0.07,0.035),IF($D25="60-69",F24*0.025*IF(OR(AND(F24&lt;100, $E24="W"), AND(F24&lt;400,$E24="M")),1,0),IF($D25="70+",F24*0,F24*IF(OR(AND(F24&lt;100, $E24="W"), AND(F24&lt;400,$E24="M")),0.07,0.035)))),0)</f>
        <v>0</v>
      </c>
      <c r="G26" s="21">
        <f>IF(OR($E24="M",$E24="W"),IF($D25="u60",G24*IF(OR(AND(G24&lt;100, $E24="W"), AND(G24&lt;400,$E24="M")),0.07,0.035),IF($D25="60-69",G24*0.025*IF(OR(AND(G24&lt;100, $E24="W"), AND(G24&lt;400,$E24="M")),1,0),IF($D25="70+",G24*0,G24*IF(OR(AND(G24&lt;100, $E24="W"), AND(G24&lt;400,$E24="M")),0.07,0.035)))),0)</f>
        <v>0</v>
      </c>
      <c r="H26" s="21">
        <f>IF(OR($E24="M",$E24="W"),IF($D25="u60",H24*IF(OR(AND(H24&lt;100, $E24="W"), AND(H24&lt;400,$E24="M")),0.07,0.035),IF($D25="60-69",H24*0.025*IF(OR(AND(H24&lt;100, $E24="W"), AND(H24&lt;400,$E24="M")),1,0),IF($D25="70+",H24*0,H24*IF(OR(AND(H24&lt;100, $E24="W"), AND(H24&lt;400,$E24="M")),0.07,0.035)))),0)</f>
        <v>0</v>
      </c>
      <c r="I26" s="21">
        <f>IF(OR($E24="M",$E24="W"),IF($D25="u60",I24*IF(OR(AND(I24&lt;100, $E24="W"), AND(I24&lt;400,$E24="M")),0.07,0.035),IF($D25="60-69",I24*0.025*IF(OR(AND(I24&lt;100, $E24="W"), AND(I24&lt;400,$E24="M")),1,0),IF($D25="70+",I24*0,I24*IF(OR(AND(I24&lt;100, $E24="W"), AND(I24&lt;400,$E24="M")),0.07,0.035)))),0)</f>
        <v>0</v>
      </c>
      <c r="J26" s="21">
        <f>IF(OR($E24="M",$E24="W"),IF($D25="u60",J24*IF(OR(AND(J24&lt;100, $E24="W"), AND(J24&lt;400,$E24="M")),0.07,0.035),IF($D25="60-69",J24*0.025*IF(OR(AND(J24&lt;100, $E24="W"), AND(J24&lt;400,$E24="M")),1,0),IF($D25="70+",J24*0,J24*IF(OR(AND(J24&lt;100, $E24="W"), AND(J24&lt;400,$E24="M")),0.07,0.035)))),0)</f>
        <v>0</v>
      </c>
      <c r="K26" s="21">
        <f t="shared" si="0"/>
        <v>0</v>
      </c>
      <c r="L26" s="21">
        <f>SUM(K25:K26)</f>
        <v>0</v>
      </c>
      <c r="M26" s="63"/>
      <c r="N26" s="70"/>
      <c r="O26" s="71"/>
    </row>
    <row r="27" spans="1:15" ht="14.4" thickTop="1" x14ac:dyDescent="0.25">
      <c r="A27" s="14"/>
      <c r="B27" s="15"/>
      <c r="C27" s="16"/>
      <c r="D27" s="16"/>
      <c r="E27" s="36" t="s">
        <v>21</v>
      </c>
      <c r="F27" s="37"/>
      <c r="G27" s="37"/>
      <c r="H27" s="37"/>
      <c r="I27" s="37"/>
      <c r="J27" s="37"/>
      <c r="K27" s="17">
        <f t="shared" si="0"/>
        <v>0</v>
      </c>
      <c r="L27" s="17">
        <f>IF(D28="70+",0,K27)</f>
        <v>0</v>
      </c>
      <c r="M27" s="61">
        <f>COUNTIF(F27:J27,"&gt;0")</f>
        <v>0</v>
      </c>
      <c r="N27" s="66"/>
      <c r="O27" s="67"/>
    </row>
    <row r="28" spans="1:15" ht="13.8" x14ac:dyDescent="0.25">
      <c r="A28" s="29"/>
      <c r="B28" s="30"/>
      <c r="C28" s="31"/>
      <c r="D28" s="31"/>
      <c r="E28" s="36"/>
      <c r="F28" s="17">
        <f>IF(OR($E27="M",$E27="W"),IF($D28="u60",F27*0.035*IF(OR(AND(F27&lt;100, $E27="W"), AND(F27&lt;400,$E27="M")),0,1),IF($D28="60-69",F27*0.025*IF(OR(AND(F27&lt;100, $E27="W"), AND(F27&lt;400,$E27="M")),0,1),IF($D28="70+",F27*0*IF(OR(AND(F27&lt;100, $E27="W"), AND(F27&lt;400,$E27="M")),0,1),F27*0.035*IF(OR(AND(F27&lt;100, $E27="W"), AND(F27&lt;400,$E27="M")),0,1)))),0)</f>
        <v>0</v>
      </c>
      <c r="G28" s="17">
        <f>IF(OR($E27="M",$E27="W"),IF($D28="u60",G27*0.035*IF(OR(AND(G27&lt;100, $E27="W"), AND(G27&lt;400,$E27="M")),0,1),IF($D28="60-69",G27*0.025*IF(OR(AND(G27&lt;100, $E27="W"), AND(G27&lt;400,$E27="M")),0,1),IF($D28="70+",G27*0*IF(OR(AND(G27&lt;100, $E27="W"), AND(G27&lt;400,$E27="M")),0,1),G27*0.035*IF(OR(AND(G27&lt;100, $E27="W"), AND(G27&lt;400,$E27="M")),0,1)))),0)</f>
        <v>0</v>
      </c>
      <c r="H28" s="17">
        <f>IF(OR($E27="M",$E27="W"),IF($D28="u60",H27*0.035*IF(OR(AND(H27&lt;100, $E27="W"), AND(H27&lt;400,$E27="M")),0,1),IF($D28="60-69",H27*0.025*IF(OR(AND(H27&lt;100, $E27="W"), AND(H27&lt;400,$E27="M")),0,1),IF($D28="70+",H27*0*IF(OR(AND(H27&lt;100, $E27="W"), AND(H27&lt;400,$E27="M")),0,1),H27*0.035*IF(OR(AND(H27&lt;100, $E27="W"), AND(H27&lt;400,$E27="M")),0,1)))),0)</f>
        <v>0</v>
      </c>
      <c r="I28" s="17">
        <f>IF(OR($E27="M",$E27="W"),IF($D28="u60",I27*0.035*IF(OR(AND(I27&lt;100, $E27="W"), AND(I27&lt;400,$E27="M")),0,1),IF($D28="60-69",I27*0.025*IF(OR(AND(I27&lt;100, $E27="W"), AND(I27&lt;400,$E27="M")),0,1),IF($D28="70+",I27*0*IF(OR(AND(I27&lt;100, $E27="W"), AND(I27&lt;400,$E27="M")),0,1),I27*0.035*IF(OR(AND(I27&lt;100, $E27="W"), AND(I27&lt;400,$E27="M")),0,1)))),0)</f>
        <v>0</v>
      </c>
      <c r="J28" s="17">
        <f>IF(OR($E27="M",$E27="W"),IF($D28="u60",J27*0.035*IF(OR(AND(J27&lt;100, $E27="W"), AND(J27&lt;400,$E27="M")),0,1),IF($D28="60-69",J27*0.025*IF(OR(AND(J27&lt;100, $E27="W"), AND(J27&lt;400,$E27="M")),0,1),IF($D28="70+",J27*0*IF(OR(AND(J27&lt;100, $E27="W"), AND(J27&lt;400,$E27="M")),0,1),J27*0.035*IF(OR(AND(J27&lt;100, $E27="W"), AND(J27&lt;400,$E27="M")),0,1)))),0)</f>
        <v>0</v>
      </c>
      <c r="K28" s="17">
        <f t="shared" si="0"/>
        <v>0</v>
      </c>
      <c r="L28" s="17"/>
      <c r="M28" s="62"/>
      <c r="N28" s="68"/>
      <c r="O28" s="69"/>
    </row>
    <row r="29" spans="1:15" ht="14.4" thickBot="1" x14ac:dyDescent="0.3">
      <c r="A29" s="18"/>
      <c r="B29" s="19"/>
      <c r="C29" s="20"/>
      <c r="D29" s="20"/>
      <c r="E29" s="36"/>
      <c r="F29" s="21">
        <f>IF(OR($E27="M",$E27="W"),IF($D28="u60",F27*IF(OR(AND(F27&lt;100, $E27="W"), AND(F27&lt;400,$E27="M")),0.07,0.035),IF($D28="60-69",F27*0.025*IF(OR(AND(F27&lt;100, $E27="W"), AND(F27&lt;400,$E27="M")),1,0),IF($D28="70+",F27*0,F27*IF(OR(AND(F27&lt;100, $E27="W"), AND(F27&lt;400,$E27="M")),0.07,0.035)))),0)</f>
        <v>0</v>
      </c>
      <c r="G29" s="21">
        <f>IF(OR($E27="M",$E27="W"),IF($D28="u60",G27*IF(OR(AND(G27&lt;100, $E27="W"), AND(G27&lt;400,$E27="M")),0.07,0.035),IF($D28="60-69",G27*0.025*IF(OR(AND(G27&lt;100, $E27="W"), AND(G27&lt;400,$E27="M")),1,0),IF($D28="70+",G27*0,G27*IF(OR(AND(G27&lt;100, $E27="W"), AND(G27&lt;400,$E27="M")),0.07,0.035)))),0)</f>
        <v>0</v>
      </c>
      <c r="H29" s="21">
        <f>IF(OR($E27="M",$E27="W"),IF($D28="u60",H27*IF(OR(AND(H27&lt;100, $E27="W"), AND(H27&lt;400,$E27="M")),0.07,0.035),IF($D28="60-69",H27*0.025*IF(OR(AND(H27&lt;100, $E27="W"), AND(H27&lt;400,$E27="M")),1,0),IF($D28="70+",H27*0,H27*IF(OR(AND(H27&lt;100, $E27="W"), AND(H27&lt;400,$E27="M")),0.07,0.035)))),0)</f>
        <v>0</v>
      </c>
      <c r="I29" s="21">
        <f>IF(OR($E27="M",$E27="W"),IF($D28="u60",I27*IF(OR(AND(I27&lt;100, $E27="W"), AND(I27&lt;400,$E27="M")),0.07,0.035),IF($D28="60-69",I27*0.025*IF(OR(AND(I27&lt;100, $E27="W"), AND(I27&lt;400,$E27="M")),1,0),IF($D28="70+",I27*0,I27*IF(OR(AND(I27&lt;100, $E27="W"), AND(I27&lt;400,$E27="M")),0.07,0.035)))),0)</f>
        <v>0</v>
      </c>
      <c r="J29" s="21">
        <f>IF(OR($E27="M",$E27="W"),IF($D28="u60",J27*IF(OR(AND(J27&lt;100, $E27="W"), AND(J27&lt;400,$E27="M")),0.07,0.035),IF($D28="60-69",J27*0.025*IF(OR(AND(J27&lt;100, $E27="W"), AND(J27&lt;400,$E27="M")),1,0),IF($D28="70+",J27*0,J27*IF(OR(AND(J27&lt;100, $E27="W"), AND(J27&lt;400,$E27="M")),0.07,0.035)))),0)</f>
        <v>0</v>
      </c>
      <c r="K29" s="21">
        <f t="shared" si="0"/>
        <v>0</v>
      </c>
      <c r="L29" s="21">
        <f>SUM(K28:K29)</f>
        <v>0</v>
      </c>
      <c r="M29" s="63"/>
      <c r="N29" s="70"/>
      <c r="O29" s="71"/>
    </row>
    <row r="30" spans="1:15" ht="14.4" thickTop="1" x14ac:dyDescent="0.25">
      <c r="A30" s="14"/>
      <c r="B30" s="15"/>
      <c r="C30" s="16"/>
      <c r="D30" s="16"/>
      <c r="E30" s="36" t="s">
        <v>21</v>
      </c>
      <c r="F30" s="37"/>
      <c r="G30" s="37"/>
      <c r="H30" s="37"/>
      <c r="I30" s="37"/>
      <c r="J30" s="37"/>
      <c r="K30" s="17">
        <f t="shared" si="0"/>
        <v>0</v>
      </c>
      <c r="L30" s="17">
        <f>IF(D31="70+",0,K30)</f>
        <v>0</v>
      </c>
      <c r="M30" s="61">
        <f>COUNTIF(F30:J30,"&gt;0")</f>
        <v>0</v>
      </c>
      <c r="N30" s="66"/>
      <c r="O30" s="67"/>
    </row>
    <row r="31" spans="1:15" ht="13.8" x14ac:dyDescent="0.25">
      <c r="A31" s="29"/>
      <c r="B31" s="30"/>
      <c r="C31" s="31"/>
      <c r="D31" s="31"/>
      <c r="E31" s="36"/>
      <c r="F31" s="17">
        <f>IF(OR($E30="M",$E30="W"),IF($D31="u60",F30*0.035*IF(OR(AND(F30&lt;100, $E30="W"), AND(F30&lt;400,$E30="M")),0,1),IF($D31="60-69",F30*0.025*IF(OR(AND(F30&lt;100, $E30="W"), AND(F30&lt;400,$E30="M")),0,1),IF($D31="70+",F30*0*IF(OR(AND(F30&lt;100, $E30="W"), AND(F30&lt;400,$E30="M")),0,1),F30*0.035*IF(OR(AND(F30&lt;100, $E30="W"), AND(F30&lt;400,$E30="M")),0,1)))),0)</f>
        <v>0</v>
      </c>
      <c r="G31" s="17">
        <f>IF(OR($E30="M",$E30="W"),IF($D31="u60",G30*0.035*IF(OR(AND(G30&lt;100, $E30="W"), AND(G30&lt;400,$E30="M")),0,1),IF($D31="60-69",G30*0.025*IF(OR(AND(G30&lt;100, $E30="W"), AND(G30&lt;400,$E30="M")),0,1),IF($D31="70+",G30*0*IF(OR(AND(G30&lt;100, $E30="W"), AND(G30&lt;400,$E30="M")),0,1),G30*0.035*IF(OR(AND(G30&lt;100, $E30="W"), AND(G30&lt;400,$E30="M")),0,1)))),0)</f>
        <v>0</v>
      </c>
      <c r="H31" s="17">
        <f>IF(OR($E30="M",$E30="W"),IF($D31="u60",H30*0.035*IF(OR(AND(H30&lt;100, $E30="W"), AND(H30&lt;400,$E30="M")),0,1),IF($D31="60-69",H30*0.025*IF(OR(AND(H30&lt;100, $E30="W"), AND(H30&lt;400,$E30="M")),0,1),IF($D31="70+",H30*0*IF(OR(AND(H30&lt;100, $E30="W"), AND(H30&lt;400,$E30="M")),0,1),H30*0.035*IF(OR(AND(H30&lt;100, $E30="W"), AND(H30&lt;400,$E30="M")),0,1)))),0)</f>
        <v>0</v>
      </c>
      <c r="I31" s="17">
        <f>IF(OR($E30="M",$E30="W"),IF($D31="u60",I30*0.035*IF(OR(AND(I30&lt;100, $E30="W"), AND(I30&lt;400,$E30="M")),0,1),IF($D31="60-69",I30*0.025*IF(OR(AND(I30&lt;100, $E30="W"), AND(I30&lt;400,$E30="M")),0,1),IF($D31="70+",I30*0*IF(OR(AND(I30&lt;100, $E30="W"), AND(I30&lt;400,$E30="M")),0,1),I30*0.035*IF(OR(AND(I30&lt;100, $E30="W"), AND(I30&lt;400,$E30="M")),0,1)))),0)</f>
        <v>0</v>
      </c>
      <c r="J31" s="17">
        <f>IF(OR($E30="M",$E30="W"),IF($D31="u60",J30*0.035*IF(OR(AND(J30&lt;100, $E30="W"), AND(J30&lt;400,$E30="M")),0,1),IF($D31="60-69",J30*0.025*IF(OR(AND(J30&lt;100, $E30="W"), AND(J30&lt;400,$E30="M")),0,1),IF($D31="70+",J30*0*IF(OR(AND(J30&lt;100, $E30="W"), AND(J30&lt;400,$E30="M")),0,1),J30*0.035*IF(OR(AND(J30&lt;100, $E30="W"), AND(J30&lt;400,$E30="M")),0,1)))),0)</f>
        <v>0</v>
      </c>
      <c r="K31" s="17">
        <f t="shared" si="0"/>
        <v>0</v>
      </c>
      <c r="L31" s="17"/>
      <c r="M31" s="62"/>
      <c r="N31" s="68"/>
      <c r="O31" s="69"/>
    </row>
    <row r="32" spans="1:15" ht="14.4" thickBot="1" x14ac:dyDescent="0.3">
      <c r="A32" s="18"/>
      <c r="B32" s="19"/>
      <c r="C32" s="20"/>
      <c r="D32" s="20"/>
      <c r="E32" s="36"/>
      <c r="F32" s="21">
        <f>IF(OR($E30="M",$E30="W"),IF($D31="u60",F30*IF(OR(AND(F30&lt;100, $E30="W"), AND(F30&lt;400,$E30="M")),0.07,0.035),IF($D31="60-69",F30*0.025*IF(OR(AND(F30&lt;100, $E30="W"), AND(F30&lt;400,$E30="M")),1,0),IF($D31="70+",F30*0,F30*IF(OR(AND(F30&lt;100, $E30="W"), AND(F30&lt;400,$E30="M")),0.07,0.035)))),0)</f>
        <v>0</v>
      </c>
      <c r="G32" s="21">
        <f>IF(OR($E30="M",$E30="W"),IF($D31="u60",G30*IF(OR(AND(G30&lt;100, $E30="W"), AND(G30&lt;400,$E30="M")),0.07,0.035),IF($D31="60-69",G30*0.025*IF(OR(AND(G30&lt;100, $E30="W"), AND(G30&lt;400,$E30="M")),1,0),IF($D31="70+",G30*0,G30*IF(OR(AND(G30&lt;100, $E30="W"), AND(G30&lt;400,$E30="M")),0.07,0.035)))),0)</f>
        <v>0</v>
      </c>
      <c r="H32" s="21">
        <f>IF(OR($E30="M",$E30="W"),IF($D31="u60",H30*IF(OR(AND(H30&lt;100, $E30="W"), AND(H30&lt;400,$E30="M")),0.07,0.035),IF($D31="60-69",H30*0.025*IF(OR(AND(H30&lt;100, $E30="W"), AND(H30&lt;400,$E30="M")),1,0),IF($D31="70+",H30*0,H30*IF(OR(AND(H30&lt;100, $E30="W"), AND(H30&lt;400,$E30="M")),0.07,0.035)))),0)</f>
        <v>0</v>
      </c>
      <c r="I32" s="21">
        <f>IF(OR($E30="M",$E30="W"),IF($D31="u60",I30*IF(OR(AND(I30&lt;100, $E30="W"), AND(I30&lt;400,$E30="M")),0.07,0.035),IF($D31="60-69",I30*0.025*IF(OR(AND(I30&lt;100, $E30="W"), AND(I30&lt;400,$E30="M")),1,0),IF($D31="70+",I30*0,I30*IF(OR(AND(I30&lt;100, $E30="W"), AND(I30&lt;400,$E30="M")),0.07,0.035)))),0)</f>
        <v>0</v>
      </c>
      <c r="J32" s="21">
        <f>IF(OR($E30="M",$E30="W"),IF($D31="u60",J30*IF(OR(AND(J30&lt;100, $E30="W"), AND(J30&lt;400,$E30="M")),0.07,0.035),IF($D31="60-69",J30*0.025*IF(OR(AND(J30&lt;100, $E30="W"), AND(J30&lt;400,$E30="M")),1,0),IF($D31="70+",J30*0,J30*IF(OR(AND(J30&lt;100, $E30="W"), AND(J30&lt;400,$E30="M")),0.07,0.035)))),0)</f>
        <v>0</v>
      </c>
      <c r="K32" s="21">
        <f t="shared" si="0"/>
        <v>0</v>
      </c>
      <c r="L32" s="21">
        <f>SUM(K31:K32)</f>
        <v>0</v>
      </c>
      <c r="M32" s="63"/>
      <c r="N32" s="70"/>
      <c r="O32" s="71"/>
    </row>
    <row r="33" spans="1:15" ht="14.4" thickTop="1" x14ac:dyDescent="0.25">
      <c r="A33" s="22"/>
      <c r="B33" s="22"/>
      <c r="C33" s="22"/>
      <c r="D33" s="22"/>
      <c r="E33" s="22"/>
      <c r="F33" s="22"/>
      <c r="G33" s="77" t="s">
        <v>13</v>
      </c>
      <c r="H33" s="77"/>
      <c r="I33" s="28" t="s">
        <v>18</v>
      </c>
      <c r="J33" s="58">
        <f>Page06!J33 + COUNTA(B10,B13,B16,B19,B22,B26,B25,B26,B28,B31)</f>
        <v>0</v>
      </c>
      <c r="K33" s="27">
        <f>Page06!K33 + K9+K12+K15+K18+K21+K24+K27+K30</f>
        <v>0</v>
      </c>
      <c r="L33" s="24">
        <f>SUM(L9,L12,L15,L18,L21,L24,L27,L30)</f>
        <v>0</v>
      </c>
      <c r="M33" s="22" t="s">
        <v>12</v>
      </c>
      <c r="N33" s="25"/>
    </row>
    <row r="34" spans="1:15" ht="13.8" x14ac:dyDescent="0.25">
      <c r="A34" s="22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3">
        <f>Page06!L34 +L11+L14+L17+L20+L23+L26+L29+L32</f>
        <v>0</v>
      </c>
      <c r="M34" s="22" t="s">
        <v>50</v>
      </c>
      <c r="N34" s="26"/>
    </row>
    <row r="35" spans="1:15" ht="13.8" x14ac:dyDescent="0.25">
      <c r="A35" s="22"/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</row>
    <row r="36" spans="1:15" ht="13.8" x14ac:dyDescent="0.25">
      <c r="A36" s="72" t="s">
        <v>65</v>
      </c>
      <c r="B36" s="72"/>
      <c r="C36" s="73"/>
      <c r="D36" s="73"/>
      <c r="E36" s="73"/>
      <c r="F36" s="73"/>
      <c r="G36" s="73"/>
      <c r="H36" s="54" t="s">
        <v>66</v>
      </c>
      <c r="I36" s="73"/>
      <c r="J36" s="73"/>
      <c r="K36" s="73"/>
      <c r="L36" s="73"/>
      <c r="M36" s="22"/>
      <c r="N36" s="22"/>
      <c r="O36" s="22"/>
    </row>
    <row r="37" spans="1:15" ht="13.8" x14ac:dyDescent="0.25">
      <c r="A37" s="22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</row>
  </sheetData>
  <sheetProtection algorithmName="SHA-512" hashValue="gj8vmIGCWnvfbjbsqAV/dgkhpbUSBN620NdP4sDN6Va2aUmJ7ZgZTi5E56cTFJrFAGjbbqMAdYRIMkubnIg3pQ==" saltValue="au31F1PidT0cxswfpLC7eA==" spinCount="100000" sheet="1" objects="1" scenarios="1" selectLockedCells="1"/>
  <mergeCells count="35">
    <mergeCell ref="N32:O32"/>
    <mergeCell ref="G33:H33"/>
    <mergeCell ref="A36:B36"/>
    <mergeCell ref="C36:G36"/>
    <mergeCell ref="I36:L36"/>
    <mergeCell ref="N31:O31"/>
    <mergeCell ref="N20:O20"/>
    <mergeCell ref="N21:O21"/>
    <mergeCell ref="N22:O22"/>
    <mergeCell ref="N23:O23"/>
    <mergeCell ref="N24:O24"/>
    <mergeCell ref="N25:O25"/>
    <mergeCell ref="N26:O26"/>
    <mergeCell ref="N27:O27"/>
    <mergeCell ref="N28:O28"/>
    <mergeCell ref="N29:O29"/>
    <mergeCell ref="N30:O30"/>
    <mergeCell ref="N19:O19"/>
    <mergeCell ref="A6:O6"/>
    <mergeCell ref="N9:O9"/>
    <mergeCell ref="N10:O10"/>
    <mergeCell ref="N11:O11"/>
    <mergeCell ref="N12:O12"/>
    <mergeCell ref="N13:O13"/>
    <mergeCell ref="N14:O14"/>
    <mergeCell ref="N15:O15"/>
    <mergeCell ref="N16:O16"/>
    <mergeCell ref="N17:O17"/>
    <mergeCell ref="N18:O18"/>
    <mergeCell ref="G1:I1"/>
    <mergeCell ref="AY1:AZ1"/>
    <mergeCell ref="G2:I2"/>
    <mergeCell ref="I4:K4"/>
    <mergeCell ref="C5:F5"/>
    <mergeCell ref="G5:H5"/>
  </mergeCells>
  <dataValidations count="5">
    <dataValidation allowBlank="1" showInputMessage="1" showErrorMessage="1" errorTitle="Age Group" error="Please enter U60 if Employee is less than 60 years old. Or Enter B67 if he/she is between 60 and 70 years old. Or Enter 70+ if he/she is 70 years or over" promptTitle="Age Group" sqref="E10:E11 E13:E14 E16:E17 E19:E20 E22:E23 E25:E26 E28:E29 E31:E32" xr:uid="{00000000-0002-0000-0700-000000000000}"/>
    <dataValidation type="list" allowBlank="1" showInputMessage="1" showErrorMessage="1" errorTitle="Age Group" error="Please enter U60 if Employee is less than 60 years old. Or Enter B67 if he/she is between 60 and 70 years old. Or Enter 70+ if he/she is 70 years or over" promptTitle="Age Group" sqref="D10 D28 D25 D22 D19 D16 D13 D31" xr:uid="{00000000-0002-0000-0700-000001000000}">
      <formula1>$AY$2:$AY$4</formula1>
    </dataValidation>
    <dataValidation type="list" allowBlank="1" showInputMessage="1" showErrorMessage="1" sqref="E9 E12 E15 E18 E21 E24 E27 E30" xr:uid="{00000000-0002-0000-0700-000002000000}">
      <formula1>$P$3:$P$4</formula1>
    </dataValidation>
    <dataValidation type="list" allowBlank="1" showInputMessage="1" showErrorMessage="1" errorTitle="Sex" error="Please enter M for male of F for female" promptTitle="Sex" sqref="C19 C28 C22 C25" xr:uid="{00000000-0002-0000-0700-000003000000}">
      <formula1>$P$1:$P$2</formula1>
    </dataValidation>
    <dataValidation type="list" allowBlank="1" showInputMessage="1" showErrorMessage="1" errorTitle="Sex" error="Please enter M for male or F for female" promptTitle="Sex" sqref="C13 C31 C10 C16" xr:uid="{00000000-0002-0000-0700-000004000000}">
      <formula1>$P$1:$P$2</formula1>
    </dataValidation>
  </dataValidations>
  <pageMargins left="0.5" right="0.5" top="0.25" bottom="0.25" header="0.5" footer="0.5"/>
  <pageSetup paperSize="5" scale="92" orientation="landscape" r:id="rId1"/>
  <headerFooter alignWithMargins="0">
    <oddFooter>&amp;L
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9874" r:id="rId4" name="Drop Down 2">
              <controlPr defaultSize="0" autoLine="0" autoPict="0">
                <anchor moveWithCells="1">
                  <from>
                    <xdr:col>8</xdr:col>
                    <xdr:colOff>937260</xdr:colOff>
                    <xdr:row>4</xdr:row>
                    <xdr:rowOff>7620</xdr:rowOff>
                  </from>
                  <to>
                    <xdr:col>10</xdr:col>
                    <xdr:colOff>220980</xdr:colOff>
                    <xdr:row>5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>
    <pageSetUpPr fitToPage="1"/>
  </sheetPr>
  <dimension ref="A1:BA37"/>
  <sheetViews>
    <sheetView zoomScale="86" zoomScaleNormal="86" workbookViewId="0">
      <selection activeCell="G4" sqref="G4"/>
    </sheetView>
  </sheetViews>
  <sheetFormatPr defaultRowHeight="13.2" x14ac:dyDescent="0.25"/>
  <cols>
    <col min="1" max="1" width="14.5546875" customWidth="1"/>
    <col min="2" max="2" width="25.6640625" customWidth="1"/>
    <col min="3" max="3" width="4.33203125" customWidth="1"/>
    <col min="4" max="4" width="8.6640625" customWidth="1"/>
    <col min="5" max="5" width="3.6640625" customWidth="1"/>
    <col min="6" max="10" width="14.109375" customWidth="1"/>
    <col min="11" max="11" width="16.109375" bestFit="1" customWidth="1"/>
    <col min="12" max="12" width="19.5546875" customWidth="1"/>
    <col min="13" max="14" width="3.6640625" customWidth="1"/>
    <col min="15" max="15" width="16.88671875" customWidth="1"/>
    <col min="16" max="16" width="6.6640625" hidden="1" customWidth="1"/>
    <col min="49" max="49" width="15.6640625" bestFit="1" customWidth="1"/>
    <col min="50" max="50" width="14.88671875" bestFit="1" customWidth="1"/>
    <col min="51" max="51" width="8.88671875" customWidth="1"/>
    <col min="52" max="52" width="17.109375" bestFit="1" customWidth="1"/>
  </cols>
  <sheetData>
    <row r="1" spans="1:53" ht="15.6" x14ac:dyDescent="0.3">
      <c r="A1" s="1"/>
      <c r="B1" s="2"/>
      <c r="F1" s="2"/>
      <c r="G1" s="75" t="s">
        <v>0</v>
      </c>
      <c r="H1" s="75"/>
      <c r="I1" s="75"/>
      <c r="L1" s="4" t="s">
        <v>15</v>
      </c>
      <c r="M1" s="4"/>
      <c r="N1" s="4"/>
      <c r="O1" s="2"/>
      <c r="P1" s="40" t="s">
        <v>21</v>
      </c>
      <c r="AW1" s="45" t="s">
        <v>40</v>
      </c>
      <c r="AX1" s="45" t="s">
        <v>41</v>
      </c>
      <c r="AY1" s="74" t="s">
        <v>43</v>
      </c>
      <c r="AZ1" s="74"/>
      <c r="BA1" s="45" t="s">
        <v>59</v>
      </c>
    </row>
    <row r="2" spans="1:53" ht="15.6" x14ac:dyDescent="0.3">
      <c r="A2" s="2"/>
      <c r="B2" s="2"/>
      <c r="F2" s="2"/>
      <c r="G2" s="74" t="s">
        <v>1</v>
      </c>
      <c r="H2" s="74"/>
      <c r="I2" s="74"/>
      <c r="L2" s="32"/>
      <c r="M2" s="5"/>
      <c r="O2" s="3" t="s">
        <v>95</v>
      </c>
      <c r="P2" s="38" t="s">
        <v>20</v>
      </c>
      <c r="AW2" s="45" t="s">
        <v>14</v>
      </c>
      <c r="AX2" s="49">
        <f>EOMONTH(G5,-1)+1</f>
        <v>45839</v>
      </c>
      <c r="AY2" s="53" t="s">
        <v>47</v>
      </c>
      <c r="AZ2" s="45" t="s">
        <v>44</v>
      </c>
      <c r="BA2">
        <f>WEEKNUM(G5,12)-WEEKNUM(DATE(YEAR(G5),MONTH(G5),1),12)+1</f>
        <v>5</v>
      </c>
    </row>
    <row r="3" spans="1:53" ht="15.6" x14ac:dyDescent="0.3">
      <c r="A3" s="2"/>
      <c r="B3" s="2"/>
      <c r="F3" s="3" t="s">
        <v>6</v>
      </c>
      <c r="G3" s="33"/>
      <c r="H3" s="33"/>
      <c r="I3" s="34"/>
      <c r="J3" s="2"/>
      <c r="L3" s="2"/>
      <c r="M3" s="2"/>
      <c r="O3" s="2"/>
      <c r="P3" s="39" t="s">
        <v>22</v>
      </c>
      <c r="AW3" s="45" t="s">
        <v>35</v>
      </c>
      <c r="AY3" s="45" t="s">
        <v>62</v>
      </c>
      <c r="AZ3" s="45" t="s">
        <v>45</v>
      </c>
    </row>
    <row r="4" spans="1:53" ht="15" x14ac:dyDescent="0.25">
      <c r="A4" s="2"/>
      <c r="B4" s="2"/>
      <c r="F4" s="3" t="s">
        <v>2</v>
      </c>
      <c r="G4" s="35"/>
      <c r="H4" s="3" t="s">
        <v>3</v>
      </c>
      <c r="I4" s="80"/>
      <c r="J4" s="80"/>
      <c r="K4" s="80"/>
      <c r="L4" s="2"/>
      <c r="M4" s="2"/>
      <c r="N4" s="2"/>
      <c r="O4" s="2"/>
      <c r="P4" s="39" t="s">
        <v>21</v>
      </c>
      <c r="AW4" s="45" t="s">
        <v>36</v>
      </c>
      <c r="AY4" s="45" t="s">
        <v>48</v>
      </c>
      <c r="AZ4" s="45" t="s">
        <v>46</v>
      </c>
    </row>
    <row r="5" spans="1:53" ht="15.6" x14ac:dyDescent="0.3">
      <c r="A5" s="2"/>
      <c r="B5" s="2"/>
      <c r="C5" s="76" t="s">
        <v>4</v>
      </c>
      <c r="D5" s="76"/>
      <c r="E5" s="76"/>
      <c r="F5" s="76"/>
      <c r="G5" s="78">
        <v>45869</v>
      </c>
      <c r="H5" s="79"/>
      <c r="I5" s="55" t="s">
        <v>14</v>
      </c>
      <c r="J5" s="51">
        <v>7</v>
      </c>
      <c r="K5" s="50"/>
      <c r="L5" s="2"/>
      <c r="M5" s="2"/>
      <c r="N5" s="2"/>
      <c r="O5" s="2"/>
      <c r="R5" s="45"/>
      <c r="AW5" s="45" t="s">
        <v>37</v>
      </c>
    </row>
    <row r="6" spans="1:53" ht="18" customHeight="1" x14ac:dyDescent="0.25">
      <c r="A6" s="74" t="s">
        <v>5</v>
      </c>
      <c r="B6" s="74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AW6" s="45" t="s">
        <v>38</v>
      </c>
    </row>
    <row r="7" spans="1:53" ht="13.8" x14ac:dyDescent="0.25">
      <c r="A7" s="6"/>
      <c r="B7" s="6"/>
      <c r="C7" s="6"/>
      <c r="D7" s="52"/>
      <c r="E7" s="41" t="s">
        <v>22</v>
      </c>
      <c r="F7" s="7" t="s">
        <v>14</v>
      </c>
      <c r="G7" s="8" t="s">
        <v>14</v>
      </c>
      <c r="H7" s="8" t="s">
        <v>14</v>
      </c>
      <c r="I7" s="8" t="s">
        <v>14</v>
      </c>
      <c r="J7" s="9" t="s">
        <v>14</v>
      </c>
      <c r="K7" s="6" t="s">
        <v>16</v>
      </c>
      <c r="L7" s="10" t="s">
        <v>49</v>
      </c>
      <c r="M7" s="43" t="s">
        <v>19</v>
      </c>
      <c r="N7" s="60"/>
      <c r="O7" s="52"/>
      <c r="AW7" s="45" t="s">
        <v>39</v>
      </c>
    </row>
    <row r="8" spans="1:53" ht="14.4" thickBot="1" x14ac:dyDescent="0.3">
      <c r="A8" s="11" t="s">
        <v>7</v>
      </c>
      <c r="B8" s="12" t="s">
        <v>10</v>
      </c>
      <c r="C8" s="12" t="s">
        <v>8</v>
      </c>
      <c r="D8" s="12" t="s">
        <v>42</v>
      </c>
      <c r="E8" s="42" t="s">
        <v>21</v>
      </c>
      <c r="F8" s="46">
        <f>IF(WEEKDAY(AX2)&gt;J5-1,AX2+7-(WEEKDAY(AX2)-(J5-1)),IF(WEEKDAY(AX2)&lt;J5-1,AX2 + (J5-1) - WEEKDAY(AX2),AX2))</f>
        <v>45842</v>
      </c>
      <c r="G8" s="47">
        <f>F8+7</f>
        <v>45849</v>
      </c>
      <c r="H8" s="47">
        <f>G8+7</f>
        <v>45856</v>
      </c>
      <c r="I8" s="47">
        <f>H8+7</f>
        <v>45863</v>
      </c>
      <c r="J8" s="48" t="str">
        <f>IF(MONTH(I8+7)=MONTH(G5),I8+7,"")</f>
        <v/>
      </c>
      <c r="K8" s="12" t="s">
        <v>11</v>
      </c>
      <c r="L8" s="13" t="s">
        <v>17</v>
      </c>
      <c r="M8" s="44" t="s">
        <v>79</v>
      </c>
      <c r="N8" s="64" t="s">
        <v>9</v>
      </c>
      <c r="O8" s="59"/>
      <c r="AW8" s="45" t="s">
        <v>33</v>
      </c>
    </row>
    <row r="9" spans="1:53" ht="14.4" thickTop="1" x14ac:dyDescent="0.25">
      <c r="A9" s="14"/>
      <c r="B9" s="15"/>
      <c r="C9" s="16"/>
      <c r="D9" s="16"/>
      <c r="E9" s="36" t="s">
        <v>21</v>
      </c>
      <c r="F9" s="37"/>
      <c r="G9" s="37"/>
      <c r="H9" s="37"/>
      <c r="I9" s="37"/>
      <c r="J9" s="37"/>
      <c r="K9" s="17">
        <f t="shared" ref="K9:K32" si="0">SUM(F9:J9)</f>
        <v>0</v>
      </c>
      <c r="L9" s="17">
        <f>IF(D10="70+",0,K9)</f>
        <v>0</v>
      </c>
      <c r="M9" s="61">
        <f>COUNTIF(F9:J9,"&gt;0")</f>
        <v>0</v>
      </c>
      <c r="N9" s="66"/>
      <c r="O9" s="67"/>
      <c r="AW9" s="45" t="s">
        <v>34</v>
      </c>
    </row>
    <row r="10" spans="1:53" ht="13.8" x14ac:dyDescent="0.25">
      <c r="A10" s="29"/>
      <c r="B10" s="30"/>
      <c r="C10" s="31"/>
      <c r="D10" s="31"/>
      <c r="E10" s="36"/>
      <c r="F10" s="17">
        <f>IF(OR($E9="M",$E9="W"),IF($D10="u60",F9*0.035*IF(OR(AND(F9&lt;100, $E9="W"), AND(F9&lt;400,$E9="M")),0,1),IF($D10="60-69",F9*0.025*IF(OR(AND(F9&lt;100, $E9="W"), AND(F9&lt;400,$E9="M")),0,1),IF($D10="70+",F9*0*IF(OR(AND(F9&lt;100, $E9="W"), AND(F9&lt;400,$E9="M")),0,1),F9*0.035*IF(OR(AND(F9&lt;100, $E9="W"), AND(F9&lt;400,$E9="M")),0,1)))),0)</f>
        <v>0</v>
      </c>
      <c r="G10" s="17">
        <f>IF(OR($E9="M",$E9="W"),IF($D10="u60",G9*0.035*IF(OR(AND(G9&lt;100, $E9="W"), AND(G9&lt;400,$E9="M")),0,1),IF($D10="60-69",G9*0.025*IF(OR(AND(G9&lt;100, $E9="W"), AND(G9&lt;400,$E9="M")),0,1),IF($D10="70+",G9*0*IF(OR(AND(G9&lt;100, $E9="W"), AND(G9&lt;400,$E9="M")),0,1),G9*0.035*IF(OR(AND(G9&lt;100, $E9="W"), AND(G9&lt;400,$E9="M")),0,1)))),0)</f>
        <v>0</v>
      </c>
      <c r="H10" s="17">
        <f>IF(OR($E9="M",$E9="W"),IF($D10="u60",H9*0.035*IF(OR(AND(H9&lt;100, $E9="W"), AND(H9&lt;400,$E9="M")),0,1),IF($D10="60-69",H9*0.025*IF(OR(AND(H9&lt;100, $E9="W"), AND(H9&lt;400,$E9="M")),0,1),IF($D10="70+",H9*0*IF(OR(AND(H9&lt;100, $E9="W"), AND(H9&lt;400,$E9="M")),0,1),H9*0.035*IF(OR(AND(H9&lt;100, $E9="W"), AND(H9&lt;400,$E9="M")),0,1)))),0)</f>
        <v>0</v>
      </c>
      <c r="I10" s="17">
        <f>IF(OR($E9="M",$E9="W"),IF($D10="u60",I9*0.035*IF(OR(AND(I9&lt;100, $E9="W"), AND(I9&lt;400,$E9="M")),0,1),IF($D10="60-69",I9*0.025*IF(OR(AND(I9&lt;100, $E9="W"), AND(I9&lt;400,$E9="M")),0,1),IF($D10="70+",I9*0*IF(OR(AND(I9&lt;100, $E9="W"), AND(I9&lt;400,$E9="M")),0,1),I9*0.035*IF(OR(AND(I9&lt;100, $E9="W"), AND(I9&lt;400,$E9="M")),0,1)))),0)</f>
        <v>0</v>
      </c>
      <c r="J10" s="17">
        <f>IF(OR($E9="M",$E9="W"),IF($D10="u60",J9*0.035*IF(OR(AND(J9&lt;100, $E9="W"), AND(J9&lt;400,$E9="M")),0,1),IF($D10="60-69",J9*0.025*IF(OR(AND(J9&lt;100, $E9="W"), AND(J9&lt;400,$E9="M")),0,1),IF($D10="70+",J9*0*IF(OR(AND(J9&lt;100, $E9="W"), AND(J9&lt;400,$E9="M")),0,1),J9*0.035*IF(OR(AND(J9&lt;100, $E9="W"), AND(J9&lt;400,$E9="M")),0,1)))),0)</f>
        <v>0</v>
      </c>
      <c r="K10" s="17">
        <f t="shared" si="0"/>
        <v>0</v>
      </c>
      <c r="L10" s="17"/>
      <c r="M10" s="62"/>
      <c r="N10" s="68"/>
      <c r="O10" s="69"/>
      <c r="T10" s="45"/>
    </row>
    <row r="11" spans="1:53" ht="14.4" thickBot="1" x14ac:dyDescent="0.3">
      <c r="A11" s="18"/>
      <c r="B11" s="19"/>
      <c r="C11" s="20"/>
      <c r="D11" s="20"/>
      <c r="E11" s="36"/>
      <c r="F11" s="21">
        <f>IF(OR($E9="M",$E9="W"),IF($D10="u60",F9*IF(OR(AND(F9&lt;100, $E9="W"), AND(F9&lt;400,$E9="M")),0.07,0.035),IF($D10="60-69",F9*0.025*IF(OR(AND(F9&lt;100, $E9="W"), AND(F9&lt;400,$E9="M")),1,0),IF($D10="70+",F9*0,F9*IF(OR(AND(F9&lt;100, $E9="W"), AND(F9&lt;400,$E9="M")),0.07,0.035)))),0)</f>
        <v>0</v>
      </c>
      <c r="G11" s="21">
        <f>IF(OR($E9="M",$E9="W"),IF($D10="u60",G9*IF(OR(AND(G9&lt;100, $E9="W"), AND(G9&lt;400,$E9="M")),0.07,0.035),IF($D10="60-69",G9*0.025*IF(OR(AND(G9&lt;100, $E9="W"), AND(G9&lt;400,$E9="M")),1,0),IF($D10="70+",G9*0,G9*IF(OR(AND(G9&lt;100, $E9="W"), AND(G9&lt;400,$E9="M")),0.07,0.035)))),0)</f>
        <v>0</v>
      </c>
      <c r="H11" s="21">
        <f>IF(OR($E9="M",$E9="W"),IF($D10="u60",H9*IF(OR(AND(H9&lt;100, $E9="W"), AND(H9&lt;400,$E9="M")),0.07,0.035),IF($D10="60-69",H9*0.025*IF(OR(AND(H9&lt;100, $E9="W"), AND(H9&lt;400,$E9="M")),1,0),IF($D10="70+",H9*0,H9*IF(OR(AND(H9&lt;100, $E9="W"), AND(H9&lt;400,$E9="M")),0.07,0.035)))),0)</f>
        <v>0</v>
      </c>
      <c r="I11" s="21">
        <f>IF(OR($E9="M",$E9="W"),IF($D10="u60",I9*IF(OR(AND(I9&lt;100, $E9="W"), AND(I9&lt;400,$E9="M")),0.07,0.035),IF($D10="60-69",I9*0.025*IF(OR(AND(I9&lt;100, $E9="W"), AND(I9&lt;400,$E9="M")),1,0),IF($D10="70+",I9*0,I9*IF(OR(AND(I9&lt;100, $E9="W"), AND(I9&lt;400,$E9="M")),0.07,0.035)))),0)</f>
        <v>0</v>
      </c>
      <c r="J11" s="21">
        <f>IF(OR($E9="M",$E9="W"),IF($D10="u60",J9*IF(OR(AND(J9&lt;100, $E9="W"), AND(J9&lt;400,$E9="M")),0.07,0.035),IF($D10="60-69",J9*0.025*IF(OR(AND(J9&lt;100, $E9="W"), AND(J9&lt;400,$E9="M")),1,0),IF($D10="70+",J9*0,J9*IF(OR(AND(J9&lt;100, $E9="W"), AND(J9&lt;400,$E9="M")),0.07,0.035)))),0)</f>
        <v>0</v>
      </c>
      <c r="K11" s="21">
        <f t="shared" si="0"/>
        <v>0</v>
      </c>
      <c r="L11" s="21">
        <f>SUM(K10:K11)</f>
        <v>0</v>
      </c>
      <c r="M11" s="63"/>
      <c r="N11" s="70"/>
      <c r="O11" s="71"/>
    </row>
    <row r="12" spans="1:53" ht="14.4" thickTop="1" x14ac:dyDescent="0.25">
      <c r="A12" s="14"/>
      <c r="B12" s="15"/>
      <c r="C12" s="16"/>
      <c r="D12" s="16"/>
      <c r="E12" s="36" t="s">
        <v>21</v>
      </c>
      <c r="F12" s="37"/>
      <c r="G12" s="37"/>
      <c r="H12" s="37"/>
      <c r="I12" s="37"/>
      <c r="J12" s="37"/>
      <c r="K12" s="17">
        <f t="shared" si="0"/>
        <v>0</v>
      </c>
      <c r="L12" s="17">
        <f>IF(D13="70+",0,K12)</f>
        <v>0</v>
      </c>
      <c r="M12" s="61">
        <f>COUNTIF(F12:J12,"&gt;0")</f>
        <v>0</v>
      </c>
      <c r="N12" s="66"/>
      <c r="O12" s="67"/>
    </row>
    <row r="13" spans="1:53" ht="13.8" x14ac:dyDescent="0.25">
      <c r="A13" s="29"/>
      <c r="B13" s="30"/>
      <c r="C13" s="31"/>
      <c r="D13" s="31"/>
      <c r="E13" s="36"/>
      <c r="F13" s="17">
        <f>IF(OR($E12="M",$E12="W"),IF($D13="u60",F12*0.035*IF(OR(AND(F12&lt;100, $E12="W"), AND(F12&lt;400,$E12="M")),0,1),IF($D13="60-69",F12*0.025*IF(OR(AND(F12&lt;100, $E12="W"), AND(F12&lt;400,$E12="M")),0,1),IF($D13="70+",F12*0*IF(OR(AND(F12&lt;100, $E12="W"), AND(F12&lt;400,$E12="M")),0,1),F12*0.035*IF(OR(AND(F12&lt;100, $E12="W"), AND(F12&lt;400,$E12="M")),0,1)))),0)</f>
        <v>0</v>
      </c>
      <c r="G13" s="17">
        <f>IF(OR($E12="M",$E12="W"),IF($D13="u60",G12*0.035*IF(OR(AND(G12&lt;100, $E12="W"), AND(G12&lt;400,$E12="M")),0,1),IF($D13="60-69",G12*0.025*IF(OR(AND(G12&lt;100, $E12="W"), AND(G12&lt;400,$E12="M")),0,1),IF($D13="70+",G12*0*IF(OR(AND(G12&lt;100, $E12="W"), AND(G12&lt;400,$E12="M")),0,1),G12*0.035*IF(OR(AND(G12&lt;100, $E12="W"), AND(G12&lt;400,$E12="M")),0,1)))),0)</f>
        <v>0</v>
      </c>
      <c r="H13" s="17">
        <f>IF(OR($E12="M",$E12="W"),IF($D13="u60",H12*0.035*IF(OR(AND(H12&lt;100, $E12="W"), AND(H12&lt;400,$E12="M")),0,1),IF($D13="60-69",H12*0.025*IF(OR(AND(H12&lt;100, $E12="W"), AND(H12&lt;400,$E12="M")),0,1),IF($D13="70+",H12*0*IF(OR(AND(H12&lt;100, $E12="W"), AND(H12&lt;400,$E12="M")),0,1),H12*0.035*IF(OR(AND(H12&lt;100, $E12="W"), AND(H12&lt;400,$E12="M")),0,1)))),0)</f>
        <v>0</v>
      </c>
      <c r="I13" s="17">
        <f>IF(OR($E12="M",$E12="W"),IF($D13="u60",I12*0.035*IF(OR(AND(I12&lt;100, $E12="W"), AND(I12&lt;400,$E12="M")),0,1),IF($D13="60-69",I12*0.025*IF(OR(AND(I12&lt;100, $E12="W"), AND(I12&lt;400,$E12="M")),0,1),IF($D13="70+",I12*0*IF(OR(AND(I12&lt;100, $E12="W"), AND(I12&lt;400,$E12="M")),0,1),I12*0.035*IF(OR(AND(I12&lt;100, $E12="W"), AND(I12&lt;400,$E12="M")),0,1)))),0)</f>
        <v>0</v>
      </c>
      <c r="J13" s="17">
        <f>IF(OR($E12="M",$E12="W"),IF($D13="u60",J12*0.035*IF(OR(AND(J12&lt;100, $E12="W"), AND(J12&lt;400,$E12="M")),0,1),IF($D13="60-69",J12*0.025*IF(OR(AND(J12&lt;100, $E12="W"), AND(J12&lt;400,$E12="M")),0,1),IF($D13="70+",J12*0*IF(OR(AND(J12&lt;100, $E12="W"), AND(J12&lt;400,$E12="M")),0,1),J12*0.035*IF(OR(AND(J12&lt;100, $E12="W"), AND(J12&lt;400,$E12="M")),0,1)))),0)</f>
        <v>0</v>
      </c>
      <c r="K13" s="17">
        <f t="shared" si="0"/>
        <v>0</v>
      </c>
      <c r="L13" s="17"/>
      <c r="M13" s="62"/>
      <c r="N13" s="68"/>
      <c r="O13" s="69"/>
    </row>
    <row r="14" spans="1:53" ht="14.4" thickBot="1" x14ac:dyDescent="0.3">
      <c r="A14" s="18"/>
      <c r="B14" s="19"/>
      <c r="C14" s="20"/>
      <c r="D14" s="20"/>
      <c r="E14" s="36"/>
      <c r="F14" s="21">
        <f>IF(OR($E12="M",$E12="W"),IF($D13="u60",F12*IF(OR(AND(F12&lt;100, $E12="W"), AND(F12&lt;400,$E12="M")),0.07,0.035),IF($D13="60-69",F12*0.025*IF(OR(AND(F12&lt;100, $E12="W"), AND(F12&lt;400,$E12="M")),1,0),IF($D13="70+",F12*0,F12*IF(OR(AND(F12&lt;100, $E12="W"), AND(F12&lt;400,$E12="M")),0.07,0.035)))),0)</f>
        <v>0</v>
      </c>
      <c r="G14" s="21">
        <f>IF(OR($E12="M",$E12="W"),IF($D13="u60",G12*IF(OR(AND(G12&lt;100, $E12="W"), AND(G12&lt;400,$E12="M")),0.07,0.035),IF($D13="60-69",G12*0.025*IF(OR(AND(G12&lt;100, $E12="W"), AND(G12&lt;400,$E12="M")),1,0),IF($D13="70+",G12*0,G12*IF(OR(AND(G12&lt;100, $E12="W"), AND(G12&lt;400,$E12="M")),0.07,0.035)))),0)</f>
        <v>0</v>
      </c>
      <c r="H14" s="21">
        <f>IF(OR($E12="M",$E12="W"),IF($D13="u60",H12*IF(OR(AND(H12&lt;100, $E12="W"), AND(H12&lt;400,$E12="M")),0.07,0.035),IF($D13="60-69",H12*0.025*IF(OR(AND(H12&lt;100, $E12="W"), AND(H12&lt;400,$E12="M")),1,0),IF($D13="70+",H12*0,H12*IF(OR(AND(H12&lt;100, $E12="W"), AND(H12&lt;400,$E12="M")),0.07,0.035)))),0)</f>
        <v>0</v>
      </c>
      <c r="I14" s="21">
        <f>IF(OR($E12="M",$E12="W"),IF($D13="u60",I12*IF(OR(AND(I12&lt;100, $E12="W"), AND(I12&lt;400,$E12="M")),0.07,0.035),IF($D13="60-69",I12*0.025*IF(OR(AND(I12&lt;100, $E12="W"), AND(I12&lt;400,$E12="M")),1,0),IF($D13="70+",I12*0,I12*IF(OR(AND(I12&lt;100, $E12="W"), AND(I12&lt;400,$E12="M")),0.07,0.035)))),0)</f>
        <v>0</v>
      </c>
      <c r="J14" s="21">
        <f>IF(OR($E12="M",$E12="W"),IF($D13="u60",J12*IF(OR(AND(J12&lt;100, $E12="W"), AND(J12&lt;400,$E12="M")),0.07,0.035),IF($D13="60-69",J12*0.025*IF(OR(AND(J12&lt;100, $E12="W"), AND(J12&lt;400,$E12="M")),1,0),IF($D13="70+",J12*0,J12*IF(OR(AND(J12&lt;100, $E12="W"), AND(J12&lt;400,$E12="M")),0.07,0.035)))),0)</f>
        <v>0</v>
      </c>
      <c r="K14" s="21">
        <f t="shared" si="0"/>
        <v>0</v>
      </c>
      <c r="L14" s="21">
        <f>SUM(K13:K14)</f>
        <v>0</v>
      </c>
      <c r="M14" s="63"/>
      <c r="N14" s="70"/>
      <c r="O14" s="71"/>
    </row>
    <row r="15" spans="1:53" ht="14.4" thickTop="1" x14ac:dyDescent="0.25">
      <c r="A15" s="14"/>
      <c r="B15" s="15"/>
      <c r="C15" s="16"/>
      <c r="D15" s="16"/>
      <c r="E15" s="36" t="s">
        <v>21</v>
      </c>
      <c r="F15" s="37"/>
      <c r="G15" s="37"/>
      <c r="H15" s="37"/>
      <c r="I15" s="37"/>
      <c r="J15" s="37"/>
      <c r="K15" s="17">
        <f t="shared" si="0"/>
        <v>0</v>
      </c>
      <c r="L15" s="17">
        <f>IF(D16="70+",0,K15)</f>
        <v>0</v>
      </c>
      <c r="M15" s="61">
        <f>COUNTIF(F15:J15,"&gt;0")</f>
        <v>0</v>
      </c>
      <c r="N15" s="66"/>
      <c r="O15" s="67"/>
    </row>
    <row r="16" spans="1:53" ht="13.8" x14ac:dyDescent="0.25">
      <c r="A16" s="29"/>
      <c r="B16" s="30"/>
      <c r="C16" s="31"/>
      <c r="D16" s="31"/>
      <c r="E16" s="36"/>
      <c r="F16" s="17">
        <f>IF(OR($E15="M",$E15="W"),IF($D16="u60",F15*0.035*IF(OR(AND(F15&lt;100, $E15="W"), AND(F15&lt;400,$E15="M")),0,1),IF($D16="60-69",F15*0.025*IF(OR(AND(F15&lt;100, $E15="W"), AND(F15&lt;400,$E15="M")),0,1),IF($D16="70+",F15*0*IF(OR(AND(F15&lt;100, $E15="W"), AND(F15&lt;400,$E15="M")),0,1),F15*0.035*IF(OR(AND(F15&lt;100, $E15="W"), AND(F15&lt;400,$E15="M")),0,1)))),0)</f>
        <v>0</v>
      </c>
      <c r="G16" s="17">
        <f>IF(OR($E15="M",$E15="W"),IF($D16="u60",G15*0.035*IF(OR(AND(G15&lt;100, $E15="W"), AND(G15&lt;400,$E15="M")),0,1),IF($D16="60-69",G15*0.025*IF(OR(AND(G15&lt;100, $E15="W"), AND(G15&lt;400,$E15="M")),0,1),IF($D16="70+",G15*0*IF(OR(AND(G15&lt;100, $E15="W"), AND(G15&lt;400,$E15="M")),0,1),G15*0.035*IF(OR(AND(G15&lt;100, $E15="W"), AND(G15&lt;400,$E15="M")),0,1)))),0)</f>
        <v>0</v>
      </c>
      <c r="H16" s="17">
        <f>IF(OR($E15="M",$E15="W"),IF($D16="u60",H15*0.035*IF(OR(AND(H15&lt;100, $E15="W"), AND(H15&lt;400,$E15="M")),0,1),IF($D16="60-69",H15*0.025*IF(OR(AND(H15&lt;100, $E15="W"), AND(H15&lt;400,$E15="M")),0,1),IF($D16="70+",H15*0*IF(OR(AND(H15&lt;100, $E15="W"), AND(H15&lt;400,$E15="M")),0,1),H15*0.035*IF(OR(AND(H15&lt;100, $E15="W"), AND(H15&lt;400,$E15="M")),0,1)))),0)</f>
        <v>0</v>
      </c>
      <c r="I16" s="17">
        <f>IF(OR($E15="M",$E15="W"),IF($D16="u60",I15*0.035*IF(OR(AND(I15&lt;100, $E15="W"), AND(I15&lt;400,$E15="M")),0,1),IF($D16="60-69",I15*0.025*IF(OR(AND(I15&lt;100, $E15="W"), AND(I15&lt;400,$E15="M")),0,1),IF($D16="70+",I15*0*IF(OR(AND(I15&lt;100, $E15="W"), AND(I15&lt;400,$E15="M")),0,1),I15*0.035*IF(OR(AND(I15&lt;100, $E15="W"), AND(I15&lt;400,$E15="M")),0,1)))),0)</f>
        <v>0</v>
      </c>
      <c r="J16" s="17">
        <f>IF(OR($E15="M",$E15="W"),IF($D16="u60",J15*0.035*IF(OR(AND(J15&lt;100, $E15="W"), AND(J15&lt;400,$E15="M")),0,1),IF($D16="60-69",J15*0.025*IF(OR(AND(J15&lt;100, $E15="W"), AND(J15&lt;400,$E15="M")),0,1),IF($D16="70+",J15*0*IF(OR(AND(J15&lt;100, $E15="W"), AND(J15&lt;400,$E15="M")),0,1),J15*0.035*IF(OR(AND(J15&lt;100, $E15="W"), AND(J15&lt;400,$E15="M")),0,1)))),0)</f>
        <v>0</v>
      </c>
      <c r="K16" s="17">
        <f t="shared" si="0"/>
        <v>0</v>
      </c>
      <c r="L16" s="17"/>
      <c r="M16" s="62"/>
      <c r="N16" s="68"/>
      <c r="O16" s="69"/>
    </row>
    <row r="17" spans="1:15" ht="14.4" thickBot="1" x14ac:dyDescent="0.3">
      <c r="A17" s="18"/>
      <c r="B17" s="19"/>
      <c r="C17" s="20"/>
      <c r="D17" s="20"/>
      <c r="E17" s="36"/>
      <c r="F17" s="21">
        <f>IF(OR($E15="M",$E15="W"),IF($D16="u60",F15*IF(OR(AND(F15&lt;100, $E15="W"), AND(F15&lt;400,$E15="M")),0.07,0.035),IF($D16="60-69",F15*0.025*IF(OR(AND(F15&lt;100, $E15="W"), AND(F15&lt;400,$E15="M")),1,0),IF($D16="70+",F15*0,F15*IF(OR(AND(F15&lt;100, $E15="W"), AND(F15&lt;400,$E15="M")),0.07,0.035)))),0)</f>
        <v>0</v>
      </c>
      <c r="G17" s="21">
        <f>IF(OR($E15="M",$E15="W"),IF($D16="u60",G15*IF(OR(AND(G15&lt;100, $E15="W"), AND(G15&lt;400,$E15="M")),0.07,0.035),IF($D16="60-69",G15*0.025*IF(OR(AND(G15&lt;100, $E15="W"), AND(G15&lt;400,$E15="M")),1,0),IF($D16="70+",G15*0,G15*IF(OR(AND(G15&lt;100, $E15="W"), AND(G15&lt;400,$E15="M")),0.07,0.035)))),0)</f>
        <v>0</v>
      </c>
      <c r="H17" s="21">
        <f>IF(OR($E15="M",$E15="W"),IF($D16="u60",H15*IF(OR(AND(H15&lt;100, $E15="W"), AND(H15&lt;400,$E15="M")),0.07,0.035),IF($D16="60-69",H15*0.025*IF(OR(AND(H15&lt;100, $E15="W"), AND(H15&lt;400,$E15="M")),1,0),IF($D16="70+",H15*0,H15*IF(OR(AND(H15&lt;100, $E15="W"), AND(H15&lt;400,$E15="M")),0.07,0.035)))),0)</f>
        <v>0</v>
      </c>
      <c r="I17" s="21">
        <f>IF(OR($E15="M",$E15="W"),IF($D16="u60",I15*IF(OR(AND(I15&lt;100, $E15="W"), AND(I15&lt;400,$E15="M")),0.07,0.035),IF($D16="60-69",I15*0.025*IF(OR(AND(I15&lt;100, $E15="W"), AND(I15&lt;400,$E15="M")),1,0),IF($D16="70+",I15*0,I15*IF(OR(AND(I15&lt;100, $E15="W"), AND(I15&lt;400,$E15="M")),0.07,0.035)))),0)</f>
        <v>0</v>
      </c>
      <c r="J17" s="21">
        <f>IF(OR($E15="M",$E15="W"),IF($D16="u60",J15*IF(OR(AND(J15&lt;100, $E15="W"), AND(J15&lt;400,$E15="M")),0.07,0.035),IF($D16="60-69",J15*0.025*IF(OR(AND(J15&lt;100, $E15="W"), AND(J15&lt;400,$E15="M")),1,0),IF($D16="70+",J15*0,J15*IF(OR(AND(J15&lt;100, $E15="W"), AND(J15&lt;400,$E15="M")),0.07,0.035)))),0)</f>
        <v>0</v>
      </c>
      <c r="K17" s="21">
        <f t="shared" si="0"/>
        <v>0</v>
      </c>
      <c r="L17" s="21">
        <f>SUM(K16:K17)</f>
        <v>0</v>
      </c>
      <c r="M17" s="63"/>
      <c r="N17" s="70"/>
      <c r="O17" s="71"/>
    </row>
    <row r="18" spans="1:15" ht="14.4" thickTop="1" x14ac:dyDescent="0.25">
      <c r="A18" s="14"/>
      <c r="B18" s="15"/>
      <c r="C18" s="16"/>
      <c r="D18" s="16"/>
      <c r="E18" s="36" t="s">
        <v>21</v>
      </c>
      <c r="F18" s="37"/>
      <c r="G18" s="37"/>
      <c r="H18" s="37"/>
      <c r="I18" s="37"/>
      <c r="J18" s="37"/>
      <c r="K18" s="17">
        <f t="shared" si="0"/>
        <v>0</v>
      </c>
      <c r="L18" s="17">
        <f>IF(D19="70+",0,K18)</f>
        <v>0</v>
      </c>
      <c r="M18" s="61">
        <f>COUNTIF(F18:J18,"&gt;0")</f>
        <v>0</v>
      </c>
      <c r="N18" s="66"/>
      <c r="O18" s="67"/>
    </row>
    <row r="19" spans="1:15" ht="13.8" x14ac:dyDescent="0.25">
      <c r="A19" s="29"/>
      <c r="B19" s="30"/>
      <c r="C19" s="31"/>
      <c r="D19" s="31"/>
      <c r="E19" s="36"/>
      <c r="F19" s="17">
        <f>IF(OR($E18="M",$E18="W"),IF($D19="u60",F18*0.035*IF(OR(AND(F18&lt;100, $E18="W"), AND(F18&lt;400,$E18="M")),0,1),IF($D19="60-69",F18*0.025*IF(OR(AND(F18&lt;100, $E18="W"), AND(F18&lt;400,$E18="M")),0,1),IF($D19="70+",F18*0*IF(OR(AND(F18&lt;100, $E18="W"), AND(F18&lt;400,$E18="M")),0,1),F18*0.035*IF(OR(AND(F18&lt;100, $E18="W"), AND(F18&lt;400,$E18="M")),0,1)))),0)</f>
        <v>0</v>
      </c>
      <c r="G19" s="17">
        <f>IF(OR($E18="M",$E18="W"),IF($D19="u60",G18*0.035*IF(OR(AND(G18&lt;100, $E18="W"), AND(G18&lt;400,$E18="M")),0,1),IF($D19="60-69",G18*0.025*IF(OR(AND(G18&lt;100, $E18="W"), AND(G18&lt;400,$E18="M")),0,1),IF($D19="70+",G18*0*IF(OR(AND(G18&lt;100, $E18="W"), AND(G18&lt;400,$E18="M")),0,1),G18*0.035*IF(OR(AND(G18&lt;100, $E18="W"), AND(G18&lt;400,$E18="M")),0,1)))),0)</f>
        <v>0</v>
      </c>
      <c r="H19" s="17">
        <f>IF(OR($E18="M",$E18="W"),IF($D19="u60",H18*0.035*IF(OR(AND(H18&lt;100, $E18="W"), AND(H18&lt;400,$E18="M")),0,1),IF($D19="60-69",H18*0.025*IF(OR(AND(H18&lt;100, $E18="W"), AND(H18&lt;400,$E18="M")),0,1),IF($D19="70+",H18*0*IF(OR(AND(H18&lt;100, $E18="W"), AND(H18&lt;400,$E18="M")),0,1),H18*0.035*IF(OR(AND(H18&lt;100, $E18="W"), AND(H18&lt;400,$E18="M")),0,1)))),0)</f>
        <v>0</v>
      </c>
      <c r="I19" s="17">
        <f>IF(OR($E18="M",$E18="W"),IF($D19="u60",I18*0.035*IF(OR(AND(I18&lt;100, $E18="W"), AND(I18&lt;400,$E18="M")),0,1),IF($D19="60-69",I18*0.025*IF(OR(AND(I18&lt;100, $E18="W"), AND(I18&lt;400,$E18="M")),0,1),IF($D19="70+",I18*0*IF(OR(AND(I18&lt;100, $E18="W"), AND(I18&lt;400,$E18="M")),0,1),I18*0.035*IF(OR(AND(I18&lt;100, $E18="W"), AND(I18&lt;400,$E18="M")),0,1)))),0)</f>
        <v>0</v>
      </c>
      <c r="J19" s="17">
        <f>IF(OR($E18="M",$E18="W"),IF($D19="u60",J18*0.035*IF(OR(AND(J18&lt;100, $E18="W"), AND(J18&lt;400,$E18="M")),0,1),IF($D19="60-69",J18*0.025*IF(OR(AND(J18&lt;100, $E18="W"), AND(J18&lt;400,$E18="M")),0,1),IF($D19="70+",J18*0*IF(OR(AND(J18&lt;100, $E18="W"), AND(J18&lt;400,$E18="M")),0,1),J18*0.035*IF(OR(AND(J18&lt;100, $E18="W"), AND(J18&lt;400,$E18="M")),0,1)))),0)</f>
        <v>0</v>
      </c>
      <c r="K19" s="17">
        <f t="shared" si="0"/>
        <v>0</v>
      </c>
      <c r="L19" s="17"/>
      <c r="M19" s="62"/>
      <c r="N19" s="68"/>
      <c r="O19" s="69"/>
    </row>
    <row r="20" spans="1:15" ht="14.4" thickBot="1" x14ac:dyDescent="0.3">
      <c r="A20" s="18"/>
      <c r="B20" s="19"/>
      <c r="C20" s="20"/>
      <c r="D20" s="20"/>
      <c r="E20" s="36"/>
      <c r="F20" s="21">
        <f>IF(OR($E18="M",$E18="W"),IF($D19="u60",F18*IF(OR(AND(F18&lt;100, $E18="W"), AND(F18&lt;400,$E18="M")),0.07,0.035),IF($D19="60-69",F18*0.025*IF(OR(AND(F18&lt;100, $E18="W"), AND(F18&lt;400,$E18="M")),1,0),IF($D19="70+",F18*0,F18*IF(OR(AND(F18&lt;100, $E18="W"), AND(F18&lt;400,$E18="M")),0.07,0.035)))),0)</f>
        <v>0</v>
      </c>
      <c r="G20" s="21">
        <f>IF(OR($E18="M",$E18="W"),IF($D19="u60",G18*IF(OR(AND(G18&lt;100, $E18="W"), AND(G18&lt;400,$E18="M")),0.07,0.035),IF($D19="60-69",G18*0.025*IF(OR(AND(G18&lt;100, $E18="W"), AND(G18&lt;400,$E18="M")),1,0),IF($D19="70+",G18*0,G18*IF(OR(AND(G18&lt;100, $E18="W"), AND(G18&lt;400,$E18="M")),0.07,0.035)))),0)</f>
        <v>0</v>
      </c>
      <c r="H20" s="21">
        <f>IF(OR($E18="M",$E18="W"),IF($D19="u60",H18*IF(OR(AND(H18&lt;100, $E18="W"), AND(H18&lt;400,$E18="M")),0.07,0.035),IF($D19="60-69",H18*0.025*IF(OR(AND(H18&lt;100, $E18="W"), AND(H18&lt;400,$E18="M")),1,0),IF($D19="70+",H18*0,H18*IF(OR(AND(H18&lt;100, $E18="W"), AND(H18&lt;400,$E18="M")),0.07,0.035)))),0)</f>
        <v>0</v>
      </c>
      <c r="I20" s="21">
        <f>IF(OR($E18="M",$E18="W"),IF($D19="u60",I18*IF(OR(AND(I18&lt;100, $E18="W"), AND(I18&lt;400,$E18="M")),0.07,0.035),IF($D19="60-69",I18*0.025*IF(OR(AND(I18&lt;100, $E18="W"), AND(I18&lt;400,$E18="M")),1,0),IF($D19="70+",I18*0,I18*IF(OR(AND(I18&lt;100, $E18="W"), AND(I18&lt;400,$E18="M")),0.07,0.035)))),0)</f>
        <v>0</v>
      </c>
      <c r="J20" s="21">
        <f>IF(OR($E18="M",$E18="W"),IF($D19="u60",J18*IF(OR(AND(J18&lt;100, $E18="W"), AND(J18&lt;400,$E18="M")),0.07,0.035),IF($D19="60-69",J18*0.025*IF(OR(AND(J18&lt;100, $E18="W"), AND(J18&lt;400,$E18="M")),1,0),IF($D19="70+",J18*0,J18*IF(OR(AND(J18&lt;100, $E18="W"), AND(J18&lt;400,$E18="M")),0.07,0.035)))),0)</f>
        <v>0</v>
      </c>
      <c r="K20" s="21">
        <f t="shared" si="0"/>
        <v>0</v>
      </c>
      <c r="L20" s="21">
        <f>SUM(K19:K20)</f>
        <v>0</v>
      </c>
      <c r="M20" s="63"/>
      <c r="N20" s="70"/>
      <c r="O20" s="71"/>
    </row>
    <row r="21" spans="1:15" ht="14.4" thickTop="1" x14ac:dyDescent="0.25">
      <c r="A21" s="14"/>
      <c r="B21" s="15"/>
      <c r="C21" s="16"/>
      <c r="D21" s="16"/>
      <c r="E21" s="36" t="s">
        <v>21</v>
      </c>
      <c r="F21" s="37"/>
      <c r="G21" s="37"/>
      <c r="H21" s="37"/>
      <c r="I21" s="37"/>
      <c r="J21" s="37"/>
      <c r="K21" s="17">
        <f t="shared" si="0"/>
        <v>0</v>
      </c>
      <c r="L21" s="17">
        <f>IF(D22="70+",0,K21)</f>
        <v>0</v>
      </c>
      <c r="M21" s="61">
        <f>COUNTIF(F21:J21,"&gt;0")</f>
        <v>0</v>
      </c>
      <c r="N21" s="66"/>
      <c r="O21" s="67"/>
    </row>
    <row r="22" spans="1:15" ht="13.8" x14ac:dyDescent="0.25">
      <c r="A22" s="29"/>
      <c r="B22" s="30"/>
      <c r="C22" s="31"/>
      <c r="D22" s="31"/>
      <c r="E22" s="36"/>
      <c r="F22" s="17">
        <f>IF(OR($E21="M",$E21="W"),IF($D22="u60",F21*0.035*IF(OR(AND(F21&lt;100, $E21="W"), AND(F21&lt;400,$E21="M")),0,1),IF($D22="60-69",F21*0.025*IF(OR(AND(F21&lt;100, $E21="W"), AND(F21&lt;400,$E21="M")),0,1),IF($D22="70+",F21*0*IF(OR(AND(F21&lt;100, $E21="W"), AND(F21&lt;400,$E21="M")),0,1),F21*0.035*IF(OR(AND(F21&lt;100, $E21="W"), AND(F21&lt;400,$E21="M")),0,1)))),0)</f>
        <v>0</v>
      </c>
      <c r="G22" s="17">
        <f>IF(OR($E21="M",$E21="W"),IF($D22="u60",G21*0.035*IF(OR(AND(G21&lt;100, $E21="W"), AND(G21&lt;400,$E21="M")),0,1),IF($D22="60-69",G21*0.025*IF(OR(AND(G21&lt;100, $E21="W"), AND(G21&lt;400,$E21="M")),0,1),IF($D22="70+",G21*0*IF(OR(AND(G21&lt;100, $E21="W"), AND(G21&lt;400,$E21="M")),0,1),G21*0.035*IF(OR(AND(G21&lt;100, $E21="W"), AND(G21&lt;400,$E21="M")),0,1)))),0)</f>
        <v>0</v>
      </c>
      <c r="H22" s="17">
        <f>IF(OR($E21="M",$E21="W"),IF($D22="u60",H21*0.035*IF(OR(AND(H21&lt;100, $E21="W"), AND(H21&lt;400,$E21="M")),0,1),IF($D22="60-69",H21*0.025*IF(OR(AND(H21&lt;100, $E21="W"), AND(H21&lt;400,$E21="M")),0,1),IF($D22="70+",H21*0*IF(OR(AND(H21&lt;100, $E21="W"), AND(H21&lt;400,$E21="M")),0,1),H21*0.035*IF(OR(AND(H21&lt;100, $E21="W"), AND(H21&lt;400,$E21="M")),0,1)))),0)</f>
        <v>0</v>
      </c>
      <c r="I22" s="17">
        <f>IF(OR($E21="M",$E21="W"),IF($D22="u60",I21*0.035*IF(OR(AND(I21&lt;100, $E21="W"), AND(I21&lt;400,$E21="M")),0,1),IF($D22="60-69",I21*0.025*IF(OR(AND(I21&lt;100, $E21="W"), AND(I21&lt;400,$E21="M")),0,1),IF($D22="70+",I21*0*IF(OR(AND(I21&lt;100, $E21="W"), AND(I21&lt;400,$E21="M")),0,1),I21*0.035*IF(OR(AND(I21&lt;100, $E21="W"), AND(I21&lt;400,$E21="M")),0,1)))),0)</f>
        <v>0</v>
      </c>
      <c r="J22" s="17">
        <f>IF(OR($E21="M",$E21="W"),IF($D22="u60",J21*0.035*IF(OR(AND(J21&lt;100, $E21="W"), AND(J21&lt;400,$E21="M")),0,1),IF($D22="60-69",J21*0.025*IF(OR(AND(J21&lt;100, $E21="W"), AND(J21&lt;400,$E21="M")),0,1),IF($D22="70+",J21*0*IF(OR(AND(J21&lt;100, $E21="W"), AND(J21&lt;400,$E21="M")),0,1),J21*0.035*IF(OR(AND(J21&lt;100, $E21="W"), AND(J21&lt;400,$E21="M")),0,1)))),0)</f>
        <v>0</v>
      </c>
      <c r="K22" s="17">
        <f t="shared" si="0"/>
        <v>0</v>
      </c>
      <c r="L22" s="17"/>
      <c r="M22" s="62"/>
      <c r="N22" s="68"/>
      <c r="O22" s="69"/>
    </row>
    <row r="23" spans="1:15" ht="14.4" thickBot="1" x14ac:dyDescent="0.3">
      <c r="A23" s="18"/>
      <c r="B23" s="19"/>
      <c r="C23" s="20"/>
      <c r="D23" s="20"/>
      <c r="E23" s="36"/>
      <c r="F23" s="21">
        <f>IF(OR($E21="M",$E21="W"),IF($D22="u60",F21*IF(OR(AND(F21&lt;100, $E21="W"), AND(F21&lt;400,$E21="M")),0.07,0.035),IF($D22="60-69",F21*0.025*IF(OR(AND(F21&lt;100, $E21="W"), AND(F21&lt;400,$E21="M")),1,0),IF($D22="70+",F21*0,F21*IF(OR(AND(F21&lt;100, $E21="W"), AND(F21&lt;400,$E21="M")),0.07,0.035)))),0)</f>
        <v>0</v>
      </c>
      <c r="G23" s="21">
        <f>IF(OR($E21="M",$E21="W"),IF($D22="u60",G21*IF(OR(AND(G21&lt;100, $E21="W"), AND(G21&lt;400,$E21="M")),0.07,0.035),IF($D22="60-69",G21*0.025*IF(OR(AND(G21&lt;100, $E21="W"), AND(G21&lt;400,$E21="M")),1,0),IF($D22="70+",G21*0,G21*IF(OR(AND(G21&lt;100, $E21="W"), AND(G21&lt;400,$E21="M")),0.07,0.035)))),0)</f>
        <v>0</v>
      </c>
      <c r="H23" s="21">
        <f>IF(OR($E21="M",$E21="W"),IF($D22="u60",H21*IF(OR(AND(H21&lt;100, $E21="W"), AND(H21&lt;400,$E21="M")),0.07,0.035),IF($D22="60-69",H21*0.025*IF(OR(AND(H21&lt;100, $E21="W"), AND(H21&lt;400,$E21="M")),1,0),IF($D22="70+",H21*0,H21*IF(OR(AND(H21&lt;100, $E21="W"), AND(H21&lt;400,$E21="M")),0.07,0.035)))),0)</f>
        <v>0</v>
      </c>
      <c r="I23" s="21">
        <f>IF(OR($E21="M",$E21="W"),IF($D22="u60",I21*IF(OR(AND(I21&lt;100, $E21="W"), AND(I21&lt;400,$E21="M")),0.07,0.035),IF($D22="60-69",I21*0.025*IF(OR(AND(I21&lt;100, $E21="W"), AND(I21&lt;400,$E21="M")),1,0),IF($D22="70+",I21*0,I21*IF(OR(AND(I21&lt;100, $E21="W"), AND(I21&lt;400,$E21="M")),0.07,0.035)))),0)</f>
        <v>0</v>
      </c>
      <c r="J23" s="21">
        <f>IF(OR($E21="M",$E21="W"),IF($D22="u60",J21*IF(OR(AND(J21&lt;100, $E21="W"), AND(J21&lt;400,$E21="M")),0.07,0.035),IF($D22="60-69",J21*0.025*IF(OR(AND(J21&lt;100, $E21="W"), AND(J21&lt;400,$E21="M")),1,0),IF($D22="70+",J21*0,J21*IF(OR(AND(J21&lt;100, $E21="W"), AND(J21&lt;400,$E21="M")),0.07,0.035)))),0)</f>
        <v>0</v>
      </c>
      <c r="K23" s="21">
        <f t="shared" si="0"/>
        <v>0</v>
      </c>
      <c r="L23" s="21">
        <f>SUM(K22:K23)</f>
        <v>0</v>
      </c>
      <c r="M23" s="63"/>
      <c r="N23" s="70"/>
      <c r="O23" s="71"/>
    </row>
    <row r="24" spans="1:15" ht="14.4" thickTop="1" x14ac:dyDescent="0.25">
      <c r="A24" s="14"/>
      <c r="B24" s="15"/>
      <c r="C24" s="16"/>
      <c r="D24" s="16"/>
      <c r="E24" s="36" t="s">
        <v>21</v>
      </c>
      <c r="F24" s="37"/>
      <c r="G24" s="37"/>
      <c r="H24" s="37"/>
      <c r="I24" s="37"/>
      <c r="J24" s="37"/>
      <c r="K24" s="17">
        <f t="shared" si="0"/>
        <v>0</v>
      </c>
      <c r="L24" s="17">
        <f>IF(D25="70+",0,K24)</f>
        <v>0</v>
      </c>
      <c r="M24" s="61">
        <f>COUNTIF(F24:J24,"&gt;0")</f>
        <v>0</v>
      </c>
      <c r="N24" s="66"/>
      <c r="O24" s="67"/>
    </row>
    <row r="25" spans="1:15" ht="13.8" x14ac:dyDescent="0.25">
      <c r="A25" s="29"/>
      <c r="B25" s="30"/>
      <c r="C25" s="31"/>
      <c r="D25" s="31"/>
      <c r="E25" s="36"/>
      <c r="F25" s="17">
        <f>IF(OR($E24="M",$E24="W"),IF($D25="u60",F24*0.035*IF(OR(AND(F24&lt;100, $E24="W"), AND(F24&lt;400,$E24="M")),0,1),IF($D25="60-69",F24*0.025*IF(OR(AND(F24&lt;100, $E24="W"), AND(F24&lt;400,$E24="M")),0,1),IF($D25="70+",F24*0*IF(OR(AND(F24&lt;100, $E24="W"), AND(F24&lt;400,$E24="M")),0,1),F24*0.035*IF(OR(AND(F24&lt;100, $E24="W"), AND(F24&lt;400,$E24="M")),0,1)))),0)</f>
        <v>0</v>
      </c>
      <c r="G25" s="17">
        <f>IF(OR($E24="M",$E24="W"),IF($D25="u60",G24*0.035*IF(OR(AND(G24&lt;100, $E24="W"), AND(G24&lt;400,$E24="M")),0,1),IF($D25="60-69",G24*0.025*IF(OR(AND(G24&lt;100, $E24="W"), AND(G24&lt;400,$E24="M")),0,1),IF($D25="70+",G24*0*IF(OR(AND(G24&lt;100, $E24="W"), AND(G24&lt;400,$E24="M")),0,1),G24*0.035*IF(OR(AND(G24&lt;100, $E24="W"), AND(G24&lt;400,$E24="M")),0,1)))),0)</f>
        <v>0</v>
      </c>
      <c r="H25" s="17">
        <f>IF(OR($E24="M",$E24="W"),IF($D25="u60",H24*0.035*IF(OR(AND(H24&lt;100, $E24="W"), AND(H24&lt;400,$E24="M")),0,1),IF($D25="60-69",H24*0.025*IF(OR(AND(H24&lt;100, $E24="W"), AND(H24&lt;400,$E24="M")),0,1),IF($D25="70+",H24*0*IF(OR(AND(H24&lt;100, $E24="W"), AND(H24&lt;400,$E24="M")),0,1),H24*0.035*IF(OR(AND(H24&lt;100, $E24="W"), AND(H24&lt;400,$E24="M")),0,1)))),0)</f>
        <v>0</v>
      </c>
      <c r="I25" s="17">
        <f>IF(OR($E24="M",$E24="W"),IF($D25="u60",I24*0.035*IF(OR(AND(I24&lt;100, $E24="W"), AND(I24&lt;400,$E24="M")),0,1),IF($D25="60-69",I24*0.025*IF(OR(AND(I24&lt;100, $E24="W"), AND(I24&lt;400,$E24="M")),0,1),IF($D25="70+",I24*0*IF(OR(AND(I24&lt;100, $E24="W"), AND(I24&lt;400,$E24="M")),0,1),I24*0.035*IF(OR(AND(I24&lt;100, $E24="W"), AND(I24&lt;400,$E24="M")),0,1)))),0)</f>
        <v>0</v>
      </c>
      <c r="J25" s="17">
        <f>IF(OR($E24="M",$E24="W"),IF($D25="u60",J24*0.035*IF(OR(AND(J24&lt;100, $E24="W"), AND(J24&lt;400,$E24="M")),0,1),IF($D25="60-69",J24*0.025*IF(OR(AND(J24&lt;100, $E24="W"), AND(J24&lt;400,$E24="M")),0,1),IF($D25="70+",J24*0*IF(OR(AND(J24&lt;100, $E24="W"), AND(J24&lt;400,$E24="M")),0,1),J24*0.035*IF(OR(AND(J24&lt;100, $E24="W"), AND(J24&lt;400,$E24="M")),0,1)))),0)</f>
        <v>0</v>
      </c>
      <c r="K25" s="17">
        <f t="shared" si="0"/>
        <v>0</v>
      </c>
      <c r="L25" s="17"/>
      <c r="M25" s="62"/>
      <c r="N25" s="68"/>
      <c r="O25" s="69"/>
    </row>
    <row r="26" spans="1:15" ht="14.4" thickBot="1" x14ac:dyDescent="0.3">
      <c r="A26" s="18"/>
      <c r="B26" s="19"/>
      <c r="C26" s="20"/>
      <c r="D26" s="20"/>
      <c r="E26" s="36"/>
      <c r="F26" s="21">
        <f>IF(OR($E24="M",$E24="W"),IF($D25="u60",F24*IF(OR(AND(F24&lt;100, $E24="W"), AND(F24&lt;400,$E24="M")),0.07,0.035),IF($D25="60-69",F24*0.025*IF(OR(AND(F24&lt;100, $E24="W"), AND(F24&lt;400,$E24="M")),1,0),IF($D25="70+",F24*0,F24*IF(OR(AND(F24&lt;100, $E24="W"), AND(F24&lt;400,$E24="M")),0.07,0.035)))),0)</f>
        <v>0</v>
      </c>
      <c r="G26" s="21">
        <f>IF(OR($E24="M",$E24="W"),IF($D25="u60",G24*IF(OR(AND(G24&lt;100, $E24="W"), AND(G24&lt;400,$E24="M")),0.07,0.035),IF($D25="60-69",G24*0.025*IF(OR(AND(G24&lt;100, $E24="W"), AND(G24&lt;400,$E24="M")),1,0),IF($D25="70+",G24*0,G24*IF(OR(AND(G24&lt;100, $E24="W"), AND(G24&lt;400,$E24="M")),0.07,0.035)))),0)</f>
        <v>0</v>
      </c>
      <c r="H26" s="21">
        <f>IF(OR($E24="M",$E24="W"),IF($D25="u60",H24*IF(OR(AND(H24&lt;100, $E24="W"), AND(H24&lt;400,$E24="M")),0.07,0.035),IF($D25="60-69",H24*0.025*IF(OR(AND(H24&lt;100, $E24="W"), AND(H24&lt;400,$E24="M")),1,0),IF($D25="70+",H24*0,H24*IF(OR(AND(H24&lt;100, $E24="W"), AND(H24&lt;400,$E24="M")),0.07,0.035)))),0)</f>
        <v>0</v>
      </c>
      <c r="I26" s="21">
        <f>IF(OR($E24="M",$E24="W"),IF($D25="u60",I24*IF(OR(AND(I24&lt;100, $E24="W"), AND(I24&lt;400,$E24="M")),0.07,0.035),IF($D25="60-69",I24*0.025*IF(OR(AND(I24&lt;100, $E24="W"), AND(I24&lt;400,$E24="M")),1,0),IF($D25="70+",I24*0,I24*IF(OR(AND(I24&lt;100, $E24="W"), AND(I24&lt;400,$E24="M")),0.07,0.035)))),0)</f>
        <v>0</v>
      </c>
      <c r="J26" s="21">
        <f>IF(OR($E24="M",$E24="W"),IF($D25="u60",J24*IF(OR(AND(J24&lt;100, $E24="W"), AND(J24&lt;400,$E24="M")),0.07,0.035),IF($D25="60-69",J24*0.025*IF(OR(AND(J24&lt;100, $E24="W"), AND(J24&lt;400,$E24="M")),1,0),IF($D25="70+",J24*0,J24*IF(OR(AND(J24&lt;100, $E24="W"), AND(J24&lt;400,$E24="M")),0.07,0.035)))),0)</f>
        <v>0</v>
      </c>
      <c r="K26" s="21">
        <f t="shared" si="0"/>
        <v>0</v>
      </c>
      <c r="L26" s="21">
        <f>SUM(K25:K26)</f>
        <v>0</v>
      </c>
      <c r="M26" s="63"/>
      <c r="N26" s="70"/>
      <c r="O26" s="71"/>
    </row>
    <row r="27" spans="1:15" ht="14.4" thickTop="1" x14ac:dyDescent="0.25">
      <c r="A27" s="14"/>
      <c r="B27" s="15"/>
      <c r="C27" s="16"/>
      <c r="D27" s="16"/>
      <c r="E27" s="36" t="s">
        <v>21</v>
      </c>
      <c r="F27" s="37"/>
      <c r="G27" s="37"/>
      <c r="H27" s="37"/>
      <c r="I27" s="37"/>
      <c r="J27" s="37"/>
      <c r="K27" s="17">
        <f t="shared" si="0"/>
        <v>0</v>
      </c>
      <c r="L27" s="17">
        <f>IF(D28="70+",0,K27)</f>
        <v>0</v>
      </c>
      <c r="M27" s="61">
        <f>COUNTIF(F27:J27,"&gt;0")</f>
        <v>0</v>
      </c>
      <c r="N27" s="66"/>
      <c r="O27" s="67"/>
    </row>
    <row r="28" spans="1:15" ht="13.8" x14ac:dyDescent="0.25">
      <c r="A28" s="29"/>
      <c r="B28" s="30"/>
      <c r="C28" s="31"/>
      <c r="D28" s="31"/>
      <c r="E28" s="36"/>
      <c r="F28" s="17">
        <f>IF(OR($E27="M",$E27="W"),IF($D28="u60",F27*0.035*IF(OR(AND(F27&lt;100, $E27="W"), AND(F27&lt;400,$E27="M")),0,1),IF($D28="60-69",F27*0.025*IF(OR(AND(F27&lt;100, $E27="W"), AND(F27&lt;400,$E27="M")),0,1),IF($D28="70+",F27*0*IF(OR(AND(F27&lt;100, $E27="W"), AND(F27&lt;400,$E27="M")),0,1),F27*0.035*IF(OR(AND(F27&lt;100, $E27="W"), AND(F27&lt;400,$E27="M")),0,1)))),0)</f>
        <v>0</v>
      </c>
      <c r="G28" s="17">
        <f>IF(OR($E27="M",$E27="W"),IF($D28="u60",G27*0.035*IF(OR(AND(G27&lt;100, $E27="W"), AND(G27&lt;400,$E27="M")),0,1),IF($D28="60-69",G27*0.025*IF(OR(AND(G27&lt;100, $E27="W"), AND(G27&lt;400,$E27="M")),0,1),IF($D28="70+",G27*0*IF(OR(AND(G27&lt;100, $E27="W"), AND(G27&lt;400,$E27="M")),0,1),G27*0.035*IF(OR(AND(G27&lt;100, $E27="W"), AND(G27&lt;400,$E27="M")),0,1)))),0)</f>
        <v>0</v>
      </c>
      <c r="H28" s="17">
        <f>IF(OR($E27="M",$E27="W"),IF($D28="u60",H27*0.035*IF(OR(AND(H27&lt;100, $E27="W"), AND(H27&lt;400,$E27="M")),0,1),IF($D28="60-69",H27*0.025*IF(OR(AND(H27&lt;100, $E27="W"), AND(H27&lt;400,$E27="M")),0,1),IF($D28="70+",H27*0*IF(OR(AND(H27&lt;100, $E27="W"), AND(H27&lt;400,$E27="M")),0,1),H27*0.035*IF(OR(AND(H27&lt;100, $E27="W"), AND(H27&lt;400,$E27="M")),0,1)))),0)</f>
        <v>0</v>
      </c>
      <c r="I28" s="17">
        <f>IF(OR($E27="M",$E27="W"),IF($D28="u60",I27*0.035*IF(OR(AND(I27&lt;100, $E27="W"), AND(I27&lt;400,$E27="M")),0,1),IF($D28="60-69",I27*0.025*IF(OR(AND(I27&lt;100, $E27="W"), AND(I27&lt;400,$E27="M")),0,1),IF($D28="70+",I27*0*IF(OR(AND(I27&lt;100, $E27="W"), AND(I27&lt;400,$E27="M")),0,1),I27*0.035*IF(OR(AND(I27&lt;100, $E27="W"), AND(I27&lt;400,$E27="M")),0,1)))),0)</f>
        <v>0</v>
      </c>
      <c r="J28" s="17">
        <f>IF(OR($E27="M",$E27="W"),IF($D28="u60",J27*0.035*IF(OR(AND(J27&lt;100, $E27="W"), AND(J27&lt;400,$E27="M")),0,1),IF($D28="60-69",J27*0.025*IF(OR(AND(J27&lt;100, $E27="W"), AND(J27&lt;400,$E27="M")),0,1),IF($D28="70+",J27*0*IF(OR(AND(J27&lt;100, $E27="W"), AND(J27&lt;400,$E27="M")),0,1),J27*0.035*IF(OR(AND(J27&lt;100, $E27="W"), AND(J27&lt;400,$E27="M")),0,1)))),0)</f>
        <v>0</v>
      </c>
      <c r="K28" s="17">
        <f t="shared" si="0"/>
        <v>0</v>
      </c>
      <c r="L28" s="17"/>
      <c r="M28" s="62"/>
      <c r="N28" s="68"/>
      <c r="O28" s="69"/>
    </row>
    <row r="29" spans="1:15" ht="14.4" thickBot="1" x14ac:dyDescent="0.3">
      <c r="A29" s="18"/>
      <c r="B29" s="19"/>
      <c r="C29" s="20"/>
      <c r="D29" s="20"/>
      <c r="E29" s="36"/>
      <c r="F29" s="21">
        <f>IF(OR($E27="M",$E27="W"),IF($D28="u60",F27*IF(OR(AND(F27&lt;100, $E27="W"), AND(F27&lt;400,$E27="M")),0.07,0.035),IF($D28="60-69",F27*0.025*IF(OR(AND(F27&lt;100, $E27="W"), AND(F27&lt;400,$E27="M")),1,0),IF($D28="70+",F27*0,F27*IF(OR(AND(F27&lt;100, $E27="W"), AND(F27&lt;400,$E27="M")),0.07,0.035)))),0)</f>
        <v>0</v>
      </c>
      <c r="G29" s="21">
        <f>IF(OR($E27="M",$E27="W"),IF($D28="u60",G27*IF(OR(AND(G27&lt;100, $E27="W"), AND(G27&lt;400,$E27="M")),0.07,0.035),IF($D28="60-69",G27*0.025*IF(OR(AND(G27&lt;100, $E27="W"), AND(G27&lt;400,$E27="M")),1,0),IF($D28="70+",G27*0,G27*IF(OR(AND(G27&lt;100, $E27="W"), AND(G27&lt;400,$E27="M")),0.07,0.035)))),0)</f>
        <v>0</v>
      </c>
      <c r="H29" s="21">
        <f>IF(OR($E27="M",$E27="W"),IF($D28="u60",H27*IF(OR(AND(H27&lt;100, $E27="W"), AND(H27&lt;400,$E27="M")),0.07,0.035),IF($D28="60-69",H27*0.025*IF(OR(AND(H27&lt;100, $E27="W"), AND(H27&lt;400,$E27="M")),1,0),IF($D28="70+",H27*0,H27*IF(OR(AND(H27&lt;100, $E27="W"), AND(H27&lt;400,$E27="M")),0.07,0.035)))),0)</f>
        <v>0</v>
      </c>
      <c r="I29" s="21">
        <f>IF(OR($E27="M",$E27="W"),IF($D28="u60",I27*IF(OR(AND(I27&lt;100, $E27="W"), AND(I27&lt;400,$E27="M")),0.07,0.035),IF($D28="60-69",I27*0.025*IF(OR(AND(I27&lt;100, $E27="W"), AND(I27&lt;400,$E27="M")),1,0),IF($D28="70+",I27*0,I27*IF(OR(AND(I27&lt;100, $E27="W"), AND(I27&lt;400,$E27="M")),0.07,0.035)))),0)</f>
        <v>0</v>
      </c>
      <c r="J29" s="21">
        <f>IF(OR($E27="M",$E27="W"),IF($D28="u60",J27*IF(OR(AND(J27&lt;100, $E27="W"), AND(J27&lt;400,$E27="M")),0.07,0.035),IF($D28="60-69",J27*0.025*IF(OR(AND(J27&lt;100, $E27="W"), AND(J27&lt;400,$E27="M")),1,0),IF($D28="70+",J27*0,J27*IF(OR(AND(J27&lt;100, $E27="W"), AND(J27&lt;400,$E27="M")),0.07,0.035)))),0)</f>
        <v>0</v>
      </c>
      <c r="K29" s="21">
        <f t="shared" si="0"/>
        <v>0</v>
      </c>
      <c r="L29" s="21">
        <f>SUM(K28:K29)</f>
        <v>0</v>
      </c>
      <c r="M29" s="63"/>
      <c r="N29" s="70"/>
      <c r="O29" s="71"/>
    </row>
    <row r="30" spans="1:15" ht="14.4" thickTop="1" x14ac:dyDescent="0.25">
      <c r="A30" s="14"/>
      <c r="B30" s="15"/>
      <c r="C30" s="16"/>
      <c r="D30" s="16"/>
      <c r="E30" s="36" t="s">
        <v>21</v>
      </c>
      <c r="F30" s="37"/>
      <c r="G30" s="37"/>
      <c r="H30" s="37"/>
      <c r="I30" s="37"/>
      <c r="J30" s="37"/>
      <c r="K30" s="17">
        <f t="shared" si="0"/>
        <v>0</v>
      </c>
      <c r="L30" s="17">
        <f>IF(D31="70+",0,K30)</f>
        <v>0</v>
      </c>
      <c r="M30" s="61">
        <f>COUNTIF(F30:J30,"&gt;0")</f>
        <v>0</v>
      </c>
      <c r="N30" s="66"/>
      <c r="O30" s="67"/>
    </row>
    <row r="31" spans="1:15" ht="13.8" x14ac:dyDescent="0.25">
      <c r="A31" s="29"/>
      <c r="B31" s="30"/>
      <c r="C31" s="31"/>
      <c r="D31" s="31"/>
      <c r="E31" s="36"/>
      <c r="F31" s="17">
        <f>IF(OR($E30="M",$E30="W"),IF($D31="u60",F30*0.035*IF(OR(AND(F30&lt;100, $E30="W"), AND(F30&lt;400,$E30="M")),0,1),IF($D31="60-69",F30*0.025*IF(OR(AND(F30&lt;100, $E30="W"), AND(F30&lt;400,$E30="M")),0,1),IF($D31="70+",F30*0*IF(OR(AND(F30&lt;100, $E30="W"), AND(F30&lt;400,$E30="M")),0,1),F30*0.035*IF(OR(AND(F30&lt;100, $E30="W"), AND(F30&lt;400,$E30="M")),0,1)))),0)</f>
        <v>0</v>
      </c>
      <c r="G31" s="17">
        <f>IF(OR($E30="M",$E30="W"),IF($D31="u60",G30*0.035*IF(OR(AND(G30&lt;100, $E30="W"), AND(G30&lt;400,$E30="M")),0,1),IF($D31="60-69",G30*0.025*IF(OR(AND(G30&lt;100, $E30="W"), AND(G30&lt;400,$E30="M")),0,1),IF($D31="70+",G30*0*IF(OR(AND(G30&lt;100, $E30="W"), AND(G30&lt;400,$E30="M")),0,1),G30*0.035*IF(OR(AND(G30&lt;100, $E30="W"), AND(G30&lt;400,$E30="M")),0,1)))),0)</f>
        <v>0</v>
      </c>
      <c r="H31" s="17">
        <f>IF(OR($E30="M",$E30="W"),IF($D31="u60",H30*0.035*IF(OR(AND(H30&lt;100, $E30="W"), AND(H30&lt;400,$E30="M")),0,1),IF($D31="60-69",H30*0.025*IF(OR(AND(H30&lt;100, $E30="W"), AND(H30&lt;400,$E30="M")),0,1),IF($D31="70+",H30*0*IF(OR(AND(H30&lt;100, $E30="W"), AND(H30&lt;400,$E30="M")),0,1),H30*0.035*IF(OR(AND(H30&lt;100, $E30="W"), AND(H30&lt;400,$E30="M")),0,1)))),0)</f>
        <v>0</v>
      </c>
      <c r="I31" s="17">
        <f>IF(OR($E30="M",$E30="W"),IF($D31="u60",I30*0.035*IF(OR(AND(I30&lt;100, $E30="W"), AND(I30&lt;400,$E30="M")),0,1),IF($D31="60-69",I30*0.025*IF(OR(AND(I30&lt;100, $E30="W"), AND(I30&lt;400,$E30="M")),0,1),IF($D31="70+",I30*0*IF(OR(AND(I30&lt;100, $E30="W"), AND(I30&lt;400,$E30="M")),0,1),I30*0.035*IF(OR(AND(I30&lt;100, $E30="W"), AND(I30&lt;400,$E30="M")),0,1)))),0)</f>
        <v>0</v>
      </c>
      <c r="J31" s="17">
        <f>IF(OR($E30="M",$E30="W"),IF($D31="u60",J30*0.035*IF(OR(AND(J30&lt;100, $E30="W"), AND(J30&lt;400,$E30="M")),0,1),IF($D31="60-69",J30*0.025*IF(OR(AND(J30&lt;100, $E30="W"), AND(J30&lt;400,$E30="M")),0,1),IF($D31="70+",J30*0*IF(OR(AND(J30&lt;100, $E30="W"), AND(J30&lt;400,$E30="M")),0,1),J30*0.035*IF(OR(AND(J30&lt;100, $E30="W"), AND(J30&lt;400,$E30="M")),0,1)))),0)</f>
        <v>0</v>
      </c>
      <c r="K31" s="17">
        <f t="shared" si="0"/>
        <v>0</v>
      </c>
      <c r="L31" s="17"/>
      <c r="M31" s="62"/>
      <c r="N31" s="68"/>
      <c r="O31" s="69"/>
    </row>
    <row r="32" spans="1:15" ht="14.4" thickBot="1" x14ac:dyDescent="0.3">
      <c r="A32" s="18"/>
      <c r="B32" s="19"/>
      <c r="C32" s="20"/>
      <c r="D32" s="20"/>
      <c r="E32" s="36"/>
      <c r="F32" s="21">
        <f>IF(OR($E30="M",$E30="W"),IF($D31="u60",F30*IF(OR(AND(F30&lt;100, $E30="W"), AND(F30&lt;400,$E30="M")),0.07,0.035),IF($D31="60-69",F30*0.025*IF(OR(AND(F30&lt;100, $E30="W"), AND(F30&lt;400,$E30="M")),1,0),IF($D31="70+",F30*0,F30*IF(OR(AND(F30&lt;100, $E30="W"), AND(F30&lt;400,$E30="M")),0.07,0.035)))),0)</f>
        <v>0</v>
      </c>
      <c r="G32" s="21">
        <f>IF(OR($E30="M",$E30="W"),IF($D31="u60",G30*IF(OR(AND(G30&lt;100, $E30="W"), AND(G30&lt;400,$E30="M")),0.07,0.035),IF($D31="60-69",G30*0.025*IF(OR(AND(G30&lt;100, $E30="W"), AND(G30&lt;400,$E30="M")),1,0),IF($D31="70+",G30*0,G30*IF(OR(AND(G30&lt;100, $E30="W"), AND(G30&lt;400,$E30="M")),0.07,0.035)))),0)</f>
        <v>0</v>
      </c>
      <c r="H32" s="21">
        <f>IF(OR($E30="M",$E30="W"),IF($D31="u60",H30*IF(OR(AND(H30&lt;100, $E30="W"), AND(H30&lt;400,$E30="M")),0.07,0.035),IF($D31="60-69",H30*0.025*IF(OR(AND(H30&lt;100, $E30="W"), AND(H30&lt;400,$E30="M")),1,0),IF($D31="70+",H30*0,H30*IF(OR(AND(H30&lt;100, $E30="W"), AND(H30&lt;400,$E30="M")),0.07,0.035)))),0)</f>
        <v>0</v>
      </c>
      <c r="I32" s="21">
        <f>IF(OR($E30="M",$E30="W"),IF($D31="u60",I30*IF(OR(AND(I30&lt;100, $E30="W"), AND(I30&lt;400,$E30="M")),0.07,0.035),IF($D31="60-69",I30*0.025*IF(OR(AND(I30&lt;100, $E30="W"), AND(I30&lt;400,$E30="M")),1,0),IF($D31="70+",I30*0,I30*IF(OR(AND(I30&lt;100, $E30="W"), AND(I30&lt;400,$E30="M")),0.07,0.035)))),0)</f>
        <v>0</v>
      </c>
      <c r="J32" s="21">
        <f>IF(OR($E30="M",$E30="W"),IF($D31="u60",J30*IF(OR(AND(J30&lt;100, $E30="W"), AND(J30&lt;400,$E30="M")),0.07,0.035),IF($D31="60-69",J30*0.025*IF(OR(AND(J30&lt;100, $E30="W"), AND(J30&lt;400,$E30="M")),1,0),IF($D31="70+",J30*0,J30*IF(OR(AND(J30&lt;100, $E30="W"), AND(J30&lt;400,$E30="M")),0.07,0.035)))),0)</f>
        <v>0</v>
      </c>
      <c r="K32" s="21">
        <f t="shared" si="0"/>
        <v>0</v>
      </c>
      <c r="L32" s="21">
        <f>SUM(K31:K32)</f>
        <v>0</v>
      </c>
      <c r="M32" s="63"/>
      <c r="N32" s="70"/>
      <c r="O32" s="71"/>
    </row>
    <row r="33" spans="1:15" ht="14.4" thickTop="1" x14ac:dyDescent="0.25">
      <c r="A33" s="22"/>
      <c r="B33" s="22"/>
      <c r="C33" s="22"/>
      <c r="D33" s="22"/>
      <c r="E33" s="22"/>
      <c r="F33" s="22"/>
      <c r="G33" s="77" t="s">
        <v>13</v>
      </c>
      <c r="H33" s="77"/>
      <c r="I33" s="28" t="s">
        <v>18</v>
      </c>
      <c r="J33" s="58">
        <f>Page07!J33 + COUNTA(B10,B13,B16,B19,B22,B26,B25,B26,B28,B31)</f>
        <v>0</v>
      </c>
      <c r="K33" s="27">
        <f>Page07!K33 + K9+K12+K15+K18+K21+K24+K27+K30</f>
        <v>0</v>
      </c>
      <c r="L33" s="24">
        <f>SUM(L9,L12,L15,L18,L21,L24,L27,L30)</f>
        <v>0</v>
      </c>
      <c r="M33" s="22" t="s">
        <v>12</v>
      </c>
      <c r="N33" s="25"/>
    </row>
    <row r="34" spans="1:15" ht="13.8" x14ac:dyDescent="0.25">
      <c r="A34" s="22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3">
        <f>Page07!L34 +L11+L14+L17+L20+L23+L26+L29+L32</f>
        <v>0</v>
      </c>
      <c r="M34" s="22" t="s">
        <v>50</v>
      </c>
      <c r="N34" s="26"/>
    </row>
    <row r="35" spans="1:15" ht="13.8" x14ac:dyDescent="0.25">
      <c r="A35" s="22"/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</row>
    <row r="36" spans="1:15" ht="13.8" x14ac:dyDescent="0.25">
      <c r="A36" s="72" t="s">
        <v>65</v>
      </c>
      <c r="B36" s="72"/>
      <c r="C36" s="73"/>
      <c r="D36" s="73"/>
      <c r="E36" s="73"/>
      <c r="F36" s="73"/>
      <c r="G36" s="73"/>
      <c r="H36" s="54" t="s">
        <v>66</v>
      </c>
      <c r="I36" s="73"/>
      <c r="J36" s="73"/>
      <c r="K36" s="73"/>
      <c r="L36" s="73"/>
      <c r="M36" s="22"/>
      <c r="N36" s="22"/>
      <c r="O36" s="22"/>
    </row>
    <row r="37" spans="1:15" ht="13.8" x14ac:dyDescent="0.25">
      <c r="A37" s="22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</row>
  </sheetData>
  <sheetProtection algorithmName="SHA-512" hashValue="0JqvNjkIBYQeGhHZDZ+J8/JkurQ0DzKki2RsvLrd5Q76p61LR/q47AAnc6AH6vCYq7W3rEe0b8L48TcsABYwAQ==" saltValue="0p5zdSU4lRiiwuS+1CzUJA==" spinCount="100000" sheet="1" objects="1" scenarios="1" selectLockedCells="1"/>
  <mergeCells count="35">
    <mergeCell ref="N32:O32"/>
    <mergeCell ref="G33:H33"/>
    <mergeCell ref="A36:B36"/>
    <mergeCell ref="C36:G36"/>
    <mergeCell ref="I36:L36"/>
    <mergeCell ref="N31:O31"/>
    <mergeCell ref="N20:O20"/>
    <mergeCell ref="N21:O21"/>
    <mergeCell ref="N22:O22"/>
    <mergeCell ref="N23:O23"/>
    <mergeCell ref="N24:O24"/>
    <mergeCell ref="N25:O25"/>
    <mergeCell ref="N26:O26"/>
    <mergeCell ref="N27:O27"/>
    <mergeCell ref="N28:O28"/>
    <mergeCell ref="N29:O29"/>
    <mergeCell ref="N30:O30"/>
    <mergeCell ref="N19:O19"/>
    <mergeCell ref="A6:O6"/>
    <mergeCell ref="N9:O9"/>
    <mergeCell ref="N10:O10"/>
    <mergeCell ref="N11:O11"/>
    <mergeCell ref="N12:O12"/>
    <mergeCell ref="N13:O13"/>
    <mergeCell ref="N14:O14"/>
    <mergeCell ref="N15:O15"/>
    <mergeCell ref="N16:O16"/>
    <mergeCell ref="N17:O17"/>
    <mergeCell ref="N18:O18"/>
    <mergeCell ref="G1:I1"/>
    <mergeCell ref="AY1:AZ1"/>
    <mergeCell ref="G2:I2"/>
    <mergeCell ref="I4:K4"/>
    <mergeCell ref="C5:F5"/>
    <mergeCell ref="G5:H5"/>
  </mergeCells>
  <dataValidations count="5">
    <dataValidation allowBlank="1" showInputMessage="1" showErrorMessage="1" errorTitle="Age Group" error="Please enter U60 if Employee is less than 60 years old. Or Enter B67 if he/she is between 60 and 70 years old. Or Enter 70+ if he/she is 70 years or over" promptTitle="Age Group" sqref="E10:E11 E13:E14 E16:E17 E19:E20 E22:E23 E25:E26 E28:E29 E31:E32" xr:uid="{00000000-0002-0000-0800-000000000000}"/>
    <dataValidation type="list" allowBlank="1" showInputMessage="1" showErrorMessage="1" errorTitle="Age Group" error="Please enter U60 if Employee is less than 60 years old. Or Enter B67 if he/she is between 60 and 70 years old. Or Enter 70+ if he/she is 70 years or over" promptTitle="Age Group" sqref="D10 D28 D25 D22 D19 D16 D13 D31" xr:uid="{00000000-0002-0000-0800-000001000000}">
      <formula1>$AY$2:$AY$4</formula1>
    </dataValidation>
    <dataValidation type="list" allowBlank="1" showInputMessage="1" showErrorMessage="1" sqref="E9 E12 E15 E18 E21 E24 E27 E30" xr:uid="{00000000-0002-0000-0800-000002000000}">
      <formula1>$P$3:$P$4</formula1>
    </dataValidation>
    <dataValidation type="list" allowBlank="1" showInputMessage="1" showErrorMessage="1" errorTitle="Sex" error="Please enter M for male of F for female" promptTitle="Sex" sqref="C19 C28 C22 C25" xr:uid="{00000000-0002-0000-0800-000003000000}">
      <formula1>$P$1:$P$2</formula1>
    </dataValidation>
    <dataValidation type="list" allowBlank="1" showInputMessage="1" showErrorMessage="1" errorTitle="Sex" error="Please enter M for male or F for female" promptTitle="Sex" sqref="C13 C31 C10 C16" xr:uid="{00000000-0002-0000-0800-000004000000}">
      <formula1>$P$1:$P$2</formula1>
    </dataValidation>
  </dataValidations>
  <pageMargins left="0.5" right="0.5" top="0.25" bottom="0.25" header="0.5" footer="0.5"/>
  <pageSetup paperSize="5" scale="92" orientation="landscape" r:id="rId1"/>
  <headerFooter alignWithMargins="0">
    <oddFooter>&amp;L
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0898" r:id="rId4" name="Drop Down 2">
              <controlPr defaultSize="0" autoLine="0" autoPict="0">
                <anchor moveWithCells="1">
                  <from>
                    <xdr:col>8</xdr:col>
                    <xdr:colOff>937260</xdr:colOff>
                    <xdr:row>4</xdr:row>
                    <xdr:rowOff>7620</xdr:rowOff>
                  </from>
                  <to>
                    <xdr:col>10</xdr:col>
                    <xdr:colOff>220980</xdr:colOff>
                    <xdr:row>5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41</vt:i4>
      </vt:variant>
      <vt:variant>
        <vt:lpstr>Named Ranges</vt:lpstr>
      </vt:variant>
      <vt:variant>
        <vt:i4>40</vt:i4>
      </vt:variant>
    </vt:vector>
  </HeadingPairs>
  <TitlesOfParts>
    <vt:vector size="81" baseType="lpstr">
      <vt:lpstr>READ_THIS_FIRST</vt:lpstr>
      <vt:lpstr>Page01</vt:lpstr>
      <vt:lpstr>Page02</vt:lpstr>
      <vt:lpstr>Page03</vt:lpstr>
      <vt:lpstr>Page04</vt:lpstr>
      <vt:lpstr>Page05</vt:lpstr>
      <vt:lpstr>Page06</vt:lpstr>
      <vt:lpstr>Page07</vt:lpstr>
      <vt:lpstr>Page08</vt:lpstr>
      <vt:lpstr>Page09</vt:lpstr>
      <vt:lpstr>Page10</vt:lpstr>
      <vt:lpstr>Page11</vt:lpstr>
      <vt:lpstr>Page12</vt:lpstr>
      <vt:lpstr>Page13</vt:lpstr>
      <vt:lpstr>Page14</vt:lpstr>
      <vt:lpstr>Page15</vt:lpstr>
      <vt:lpstr>Page16</vt:lpstr>
      <vt:lpstr>Page17</vt:lpstr>
      <vt:lpstr>Page18</vt:lpstr>
      <vt:lpstr>Page19</vt:lpstr>
      <vt:lpstr>Page20</vt:lpstr>
      <vt:lpstr>Page21</vt:lpstr>
      <vt:lpstr>Page22</vt:lpstr>
      <vt:lpstr>Page23</vt:lpstr>
      <vt:lpstr>Page24</vt:lpstr>
      <vt:lpstr>Page25</vt:lpstr>
      <vt:lpstr>Page26</vt:lpstr>
      <vt:lpstr>Page27</vt:lpstr>
      <vt:lpstr>Page28</vt:lpstr>
      <vt:lpstr>Page29</vt:lpstr>
      <vt:lpstr>Page30</vt:lpstr>
      <vt:lpstr>Page31</vt:lpstr>
      <vt:lpstr>Page32</vt:lpstr>
      <vt:lpstr>Page33</vt:lpstr>
      <vt:lpstr>Page34</vt:lpstr>
      <vt:lpstr>Page35</vt:lpstr>
      <vt:lpstr>Page36</vt:lpstr>
      <vt:lpstr>Page37</vt:lpstr>
      <vt:lpstr>Page38</vt:lpstr>
      <vt:lpstr>Page39</vt:lpstr>
      <vt:lpstr>Page40</vt:lpstr>
      <vt:lpstr>Page01!Print_Area</vt:lpstr>
      <vt:lpstr>Page02!Print_Area</vt:lpstr>
      <vt:lpstr>Page03!Print_Area</vt:lpstr>
      <vt:lpstr>Page04!Print_Area</vt:lpstr>
      <vt:lpstr>Page05!Print_Area</vt:lpstr>
      <vt:lpstr>Page06!Print_Area</vt:lpstr>
      <vt:lpstr>Page07!Print_Area</vt:lpstr>
      <vt:lpstr>Page08!Print_Area</vt:lpstr>
      <vt:lpstr>Page09!Print_Area</vt:lpstr>
      <vt:lpstr>Page10!Print_Area</vt:lpstr>
      <vt:lpstr>Page11!Print_Area</vt:lpstr>
      <vt:lpstr>Page12!Print_Area</vt:lpstr>
      <vt:lpstr>Page13!Print_Area</vt:lpstr>
      <vt:lpstr>Page14!Print_Area</vt:lpstr>
      <vt:lpstr>Page15!Print_Area</vt:lpstr>
      <vt:lpstr>Page16!Print_Area</vt:lpstr>
      <vt:lpstr>Page17!Print_Area</vt:lpstr>
      <vt:lpstr>Page18!Print_Area</vt:lpstr>
      <vt:lpstr>Page19!Print_Area</vt:lpstr>
      <vt:lpstr>Page20!Print_Area</vt:lpstr>
      <vt:lpstr>Page21!Print_Area</vt:lpstr>
      <vt:lpstr>Page22!Print_Area</vt:lpstr>
      <vt:lpstr>Page23!Print_Area</vt:lpstr>
      <vt:lpstr>Page24!Print_Area</vt:lpstr>
      <vt:lpstr>Page25!Print_Area</vt:lpstr>
      <vt:lpstr>Page26!Print_Area</vt:lpstr>
      <vt:lpstr>Page27!Print_Area</vt:lpstr>
      <vt:lpstr>Page28!Print_Area</vt:lpstr>
      <vt:lpstr>Page29!Print_Area</vt:lpstr>
      <vt:lpstr>Page30!Print_Area</vt:lpstr>
      <vt:lpstr>Page31!Print_Area</vt:lpstr>
      <vt:lpstr>Page32!Print_Area</vt:lpstr>
      <vt:lpstr>Page33!Print_Area</vt:lpstr>
      <vt:lpstr>Page34!Print_Area</vt:lpstr>
      <vt:lpstr>Page35!Print_Area</vt:lpstr>
      <vt:lpstr>Page36!Print_Area</vt:lpstr>
      <vt:lpstr>Page37!Print_Area</vt:lpstr>
      <vt:lpstr>Page38!Print_Area</vt:lpstr>
      <vt:lpstr>Page39!Print_Area</vt:lpstr>
      <vt:lpstr>Page40!Print_Area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Kadesh T Bailey</dc:creator>
  <cp:lastModifiedBy>Kadesh Bailey</cp:lastModifiedBy>
  <cp:lastPrinted>2021-08-13T19:16:15Z</cp:lastPrinted>
  <dcterms:created xsi:type="dcterms:W3CDTF">2005-05-11T15:58:30Z</dcterms:created>
  <dcterms:modified xsi:type="dcterms:W3CDTF">2025-11-14T13:43:41Z</dcterms:modified>
</cp:coreProperties>
</file>